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ibrary\Office of Arts + Culture\12 Research Projects\Arts &amp; Prosperity\Arts &amp; Prosperity V\"/>
    </mc:Choice>
  </mc:AlternateContent>
  <bookViews>
    <workbookView xWindow="0" yWindow="0" windowWidth="19200" windowHeight="114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26" i="1" s="1"/>
  <c r="C25" i="1"/>
  <c r="C26" i="1" s="1"/>
  <c r="B28" i="1" l="1"/>
  <c r="B29" i="1" s="1"/>
  <c r="C16" i="1"/>
  <c r="C15" i="1"/>
  <c r="C14" i="1"/>
  <c r="C13" i="1"/>
  <c r="B30" i="1" l="1"/>
</calcChain>
</file>

<file path=xl/sharedStrings.xml><?xml version="1.0" encoding="utf-8"?>
<sst xmlns="http://schemas.openxmlformats.org/spreadsheetml/2006/main" count="23" uniqueCount="22">
  <si>
    <t xml:space="preserve">Full-Time Equivalent Jobs </t>
  </si>
  <si>
    <t xml:space="preserve">Resident Household Income </t>
  </si>
  <si>
    <t xml:space="preserve">Local Government Revenue </t>
  </si>
  <si>
    <t>State Government Revenue</t>
  </si>
  <si>
    <t>Total organizational expenditures</t>
  </si>
  <si>
    <t>Organization's  calculations</t>
  </si>
  <si>
    <t>The Arts &amp; Economic Prosperity 5 Calculators</t>
  </si>
  <si>
    <t>Nonresidents</t>
  </si>
  <si>
    <t xml:space="preserve">Percent of Attendees </t>
  </si>
  <si>
    <t>Average Per Person Event-Related Expenditures</t>
  </si>
  <si>
    <t>Total attendees</t>
  </si>
  <si>
    <t>Organization's calculations</t>
  </si>
  <si>
    <t>Total Audience Spending</t>
  </si>
  <si>
    <t>Economic Impact of Direct Spending by ORGANIZATIONS</t>
  </si>
  <si>
    <t>City of Boulder per $100,00</t>
  </si>
  <si>
    <t>Economic Impact of Spending by AUDIENCES (not including ticket prices)</t>
  </si>
  <si>
    <t>Full-Time Equivalent Jobs</t>
  </si>
  <si>
    <t>Total Full-Time Equivalent Jobs supported</t>
  </si>
  <si>
    <t>Residents</t>
  </si>
  <si>
    <t xml:space="preserve">To use this form fill in the two blue cells with the appropriate information. </t>
  </si>
  <si>
    <t xml:space="preserve">To make it easier to compare the economic impacts of different organizations within the City of Boulder (or to calculate updated estimates in the immediate years ahead), the project researchers calculated the economic per $100,000 of direct spending by nonprofit arts and cultural organizations and their audiences. These calculations permit us to derive the economic impact of your organization individually. For a full explination of the calculator visit https://boulderarts.org/afta-arts-economic-prosperity-study-5/. </t>
  </si>
  <si>
    <t>for Boulder,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</si>
</sst>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2EAF6"/>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0" fillId="0" borderId="0" xfId="0" applyAlignment="1">
      <alignment wrapText="1"/>
    </xf>
    <xf numFmtId="0" fontId="0" fillId="0" borderId="0" xfId="0" applyAlignment="1"/>
    <xf numFmtId="0" fontId="2" fillId="0" borderId="0" xfId="0" applyFont="1" applyAlignment="1">
      <alignment wrapText="1"/>
    </xf>
    <xf numFmtId="0" fontId="2" fillId="0" borderId="0" xfId="0" applyFont="1" applyAlignment="1"/>
    <xf numFmtId="0" fontId="0" fillId="0" borderId="0" xfId="0" applyAlignment="1">
      <alignment vertical="top" wrapText="1"/>
    </xf>
    <xf numFmtId="0" fontId="2" fillId="0" borderId="2" xfId="0" applyFont="1" applyBorder="1" applyAlignment="1"/>
    <xf numFmtId="0" fontId="2" fillId="0" borderId="3" xfId="0" applyFont="1" applyBorder="1" applyAlignment="1"/>
    <xf numFmtId="0" fontId="2" fillId="0" borderId="4" xfId="0" applyFont="1" applyBorder="1" applyAlignment="1"/>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164" fontId="0" fillId="0" borderId="0" xfId="1" applyNumberFormat="1" applyFont="1" applyBorder="1" applyAlignment="1">
      <alignment wrapText="1"/>
    </xf>
    <xf numFmtId="0" fontId="0" fillId="0" borderId="7" xfId="0" applyBorder="1" applyAlignment="1">
      <alignment wrapText="1"/>
    </xf>
    <xf numFmtId="164" fontId="0" fillId="2" borderId="8" xfId="1" applyNumberFormat="1" applyFont="1" applyFill="1" applyBorder="1" applyAlignment="1">
      <alignment wrapText="1"/>
    </xf>
    <xf numFmtId="0" fontId="0" fillId="0" borderId="9"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xf numFmtId="10" fontId="0" fillId="0" borderId="0" xfId="0" applyNumberFormat="1" applyBorder="1" applyAlignment="1">
      <alignment wrapText="1"/>
    </xf>
    <xf numFmtId="44" fontId="0" fillId="0" borderId="0" xfId="1" applyNumberFormat="1" applyFont="1" applyBorder="1" applyAlignment="1">
      <alignment wrapText="1"/>
    </xf>
    <xf numFmtId="44" fontId="0" fillId="0" borderId="6" xfId="1" applyNumberFormat="1" applyFont="1" applyBorder="1" applyAlignment="1">
      <alignment wrapText="1"/>
    </xf>
    <xf numFmtId="0" fontId="0" fillId="0" borderId="8" xfId="0" applyBorder="1" applyAlignment="1">
      <alignment wrapText="1"/>
    </xf>
    <xf numFmtId="3" fontId="0" fillId="2" borderId="0" xfId="0" applyNumberFormat="1" applyFill="1" applyBorder="1" applyAlignment="1">
      <alignment wrapText="1"/>
    </xf>
    <xf numFmtId="0" fontId="0" fillId="3" borderId="5" xfId="0" applyFill="1" applyBorder="1" applyAlignment="1">
      <alignment wrapText="1"/>
    </xf>
    <xf numFmtId="2" fontId="0" fillId="3" borderId="0" xfId="0" applyNumberFormat="1" applyFill="1" applyBorder="1" applyAlignment="1">
      <alignment wrapText="1"/>
    </xf>
    <xf numFmtId="164" fontId="0" fillId="3" borderId="0" xfId="1" applyNumberFormat="1" applyFont="1" applyFill="1" applyBorder="1" applyAlignment="1">
      <alignment wrapText="1"/>
    </xf>
    <xf numFmtId="0" fontId="0" fillId="3" borderId="6" xfId="0" applyFill="1" applyBorder="1" applyAlignment="1">
      <alignment wrapText="1"/>
    </xf>
    <xf numFmtId="0" fontId="0" fillId="3" borderId="6" xfId="0" applyNumberFormat="1" applyFill="1" applyBorder="1" applyAlignment="1">
      <alignment wrapText="1"/>
    </xf>
    <xf numFmtId="164" fontId="0" fillId="3" borderId="6" xfId="0" applyNumberFormat="1" applyFill="1" applyBorder="1" applyAlignment="1">
      <alignment wrapText="1"/>
    </xf>
    <xf numFmtId="0" fontId="0" fillId="3" borderId="0" xfId="0" applyFill="1" applyBorder="1" applyAlignment="1">
      <alignment wrapText="1"/>
    </xf>
    <xf numFmtId="3" fontId="0" fillId="3" borderId="0" xfId="0" applyNumberFormat="1" applyFill="1" applyBorder="1" applyAlignment="1">
      <alignment wrapText="1"/>
    </xf>
    <xf numFmtId="3" fontId="0" fillId="3" borderId="6" xfId="0" applyNumberFormat="1" applyFill="1" applyBorder="1" applyAlignment="1">
      <alignment wrapText="1"/>
    </xf>
    <xf numFmtId="0" fontId="3" fillId="0" borderId="0" xfId="0" applyFont="1" applyAlignment="1">
      <alignment wrapText="1"/>
    </xf>
    <xf numFmtId="0" fontId="0" fillId="0" borderId="0" xfId="0" applyAlignment="1">
      <alignment wrapText="1"/>
    </xf>
    <xf numFmtId="0" fontId="0" fillId="0" borderId="0" xfId="0" applyAlignment="1">
      <alignment vertical="top" wrapText="1"/>
    </xf>
    <xf numFmtId="164" fontId="0" fillId="3" borderId="6" xfId="1" applyNumberFormat="1" applyFont="1" applyFill="1" applyBorder="1" applyAlignment="1">
      <alignment wrapText="1"/>
    </xf>
    <xf numFmtId="0" fontId="0" fillId="4" borderId="0" xfId="0" applyFill="1" applyAlignment="1">
      <alignment vertical="top" wrapText="1"/>
    </xf>
    <xf numFmtId="164" fontId="0" fillId="4" borderId="1" xfId="1" applyNumberFormat="1" applyFont="1" applyFill="1" applyBorder="1" applyAlignment="1">
      <alignment wrapText="1"/>
    </xf>
    <xf numFmtId="3" fontId="0" fillId="4" borderId="1" xfId="0" applyNumberFormat="1" applyFill="1" applyBorder="1" applyAlignment="1">
      <alignment wrapText="1"/>
    </xf>
    <xf numFmtId="0" fontId="4" fillId="0" borderId="0" xfId="0" applyFont="1" applyAlignment="1">
      <alignment wrapText="1"/>
    </xf>
    <xf numFmtId="0" fontId="0"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C2EAF6"/>
      <color rgb="FF6DCDEA"/>
      <color rgb="FFF8ED31"/>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abSelected="1" topLeftCell="A4" workbookViewId="0">
      <selection activeCell="A2" sqref="A2"/>
    </sheetView>
  </sheetViews>
  <sheetFormatPr defaultRowHeight="15" x14ac:dyDescent="0.25"/>
  <cols>
    <col min="1" max="1" width="45.5703125" style="1" customWidth="1"/>
    <col min="2" max="5" width="14.7109375" style="1" customWidth="1"/>
    <col min="6" max="16384" width="9.140625" style="1"/>
  </cols>
  <sheetData>
    <row r="1" spans="1:5" s="3" customFormat="1" ht="30.75" customHeight="1" x14ac:dyDescent="0.4">
      <c r="A1" s="33" t="s">
        <v>6</v>
      </c>
      <c r="B1" s="34"/>
      <c r="C1" s="34"/>
    </row>
    <row r="2" spans="1:5" s="41" customFormat="1" ht="30.75" customHeight="1" x14ac:dyDescent="0.4">
      <c r="A2" s="40" t="s">
        <v>21</v>
      </c>
    </row>
    <row r="4" spans="1:5" s="5" customFormat="1" ht="77.25" customHeight="1" x14ac:dyDescent="0.25">
      <c r="A4" s="35" t="s">
        <v>20</v>
      </c>
      <c r="B4" s="35"/>
      <c r="C4" s="35"/>
      <c r="D4" s="35"/>
      <c r="E4" s="35"/>
    </row>
    <row r="5" spans="1:5" s="5" customFormat="1" x14ac:dyDescent="0.25"/>
    <row r="6" spans="1:5" s="5" customFormat="1" x14ac:dyDescent="0.25">
      <c r="A6" s="37" t="s">
        <v>19</v>
      </c>
      <c r="B6" s="37"/>
      <c r="C6" s="37"/>
      <c r="D6" s="37"/>
      <c r="E6" s="37"/>
    </row>
    <row r="7" spans="1:5" ht="15.75" thickBot="1" x14ac:dyDescent="0.3"/>
    <row r="8" spans="1:5" s="4" customFormat="1" x14ac:dyDescent="0.25">
      <c r="A8" s="6" t="s">
        <v>13</v>
      </c>
      <c r="B8" s="7"/>
      <c r="C8" s="8"/>
    </row>
    <row r="9" spans="1:5" s="2" customFormat="1" ht="15" customHeight="1" thickBot="1" x14ac:dyDescent="0.3">
      <c r="A9" s="9"/>
      <c r="B9" s="10"/>
      <c r="C9" s="11"/>
    </row>
    <row r="10" spans="1:5" ht="15.75" thickBot="1" x14ac:dyDescent="0.3">
      <c r="A10" s="9" t="s">
        <v>4</v>
      </c>
      <c r="B10" s="38">
        <v>300000</v>
      </c>
      <c r="C10" s="11"/>
    </row>
    <row r="11" spans="1:5" x14ac:dyDescent="0.25">
      <c r="A11" s="9"/>
      <c r="B11" s="10"/>
      <c r="C11" s="11"/>
    </row>
    <row r="12" spans="1:5" ht="30" x14ac:dyDescent="0.25">
      <c r="A12" s="9"/>
      <c r="B12" s="10" t="s">
        <v>14</v>
      </c>
      <c r="C12" s="27" t="s">
        <v>5</v>
      </c>
    </row>
    <row r="13" spans="1:5" x14ac:dyDescent="0.25">
      <c r="A13" s="9" t="s">
        <v>0</v>
      </c>
      <c r="B13" s="10">
        <v>2.73</v>
      </c>
      <c r="C13" s="28">
        <f>(B10/100000)*B13</f>
        <v>8.19</v>
      </c>
    </row>
    <row r="14" spans="1:5" x14ac:dyDescent="0.25">
      <c r="A14" s="9" t="s">
        <v>1</v>
      </c>
      <c r="B14" s="12">
        <v>82431</v>
      </c>
      <c r="C14" s="29">
        <f>(B10/100000)*B14</f>
        <v>247293</v>
      </c>
    </row>
    <row r="15" spans="1:5" x14ac:dyDescent="0.25">
      <c r="A15" s="9" t="s">
        <v>2</v>
      </c>
      <c r="B15" s="12">
        <v>3075</v>
      </c>
      <c r="C15" s="29">
        <f>(B10/100000)*B15</f>
        <v>9225</v>
      </c>
    </row>
    <row r="16" spans="1:5" x14ac:dyDescent="0.25">
      <c r="A16" s="9" t="s">
        <v>3</v>
      </c>
      <c r="B16" s="12">
        <v>2895</v>
      </c>
      <c r="C16" s="29">
        <f>(B10/100000)*B16</f>
        <v>8685</v>
      </c>
    </row>
    <row r="17" spans="1:5" x14ac:dyDescent="0.25">
      <c r="A17" s="9"/>
      <c r="B17" s="12"/>
      <c r="C17" s="11"/>
    </row>
    <row r="18" spans="1:5" ht="15.75" thickBot="1" x14ac:dyDescent="0.3">
      <c r="A18" s="13"/>
      <c r="B18" s="14"/>
      <c r="C18" s="15"/>
    </row>
    <row r="19" spans="1:5" ht="15.75" thickBot="1" x14ac:dyDescent="0.3"/>
    <row r="20" spans="1:5" x14ac:dyDescent="0.25">
      <c r="A20" s="6" t="s">
        <v>15</v>
      </c>
      <c r="B20" s="16"/>
      <c r="C20" s="16"/>
      <c r="D20" s="16"/>
      <c r="E20" s="17"/>
    </row>
    <row r="21" spans="1:5" ht="15.75" thickBot="1" x14ac:dyDescent="0.3">
      <c r="A21" s="18"/>
      <c r="B21" s="10"/>
      <c r="C21" s="10"/>
      <c r="D21" s="10"/>
      <c r="E21" s="11"/>
    </row>
    <row r="22" spans="1:5" ht="15.75" thickBot="1" x14ac:dyDescent="0.3">
      <c r="A22" s="18" t="s">
        <v>10</v>
      </c>
      <c r="B22" s="39">
        <v>50000</v>
      </c>
      <c r="C22" s="23"/>
      <c r="D22" s="23"/>
      <c r="E22" s="11"/>
    </row>
    <row r="23" spans="1:5" x14ac:dyDescent="0.25">
      <c r="A23" s="18"/>
      <c r="B23" s="10"/>
      <c r="C23" s="10"/>
      <c r="D23" s="10"/>
      <c r="E23" s="11"/>
    </row>
    <row r="24" spans="1:5" ht="30" x14ac:dyDescent="0.25">
      <c r="A24" s="9"/>
      <c r="B24" s="10" t="s">
        <v>18</v>
      </c>
      <c r="C24" s="30" t="s">
        <v>11</v>
      </c>
      <c r="D24" s="10" t="s">
        <v>7</v>
      </c>
      <c r="E24" s="27" t="s">
        <v>11</v>
      </c>
    </row>
    <row r="25" spans="1:5" x14ac:dyDescent="0.25">
      <c r="A25" s="9" t="s">
        <v>8</v>
      </c>
      <c r="B25" s="19">
        <v>0.747</v>
      </c>
      <c r="C25" s="31">
        <f>B22*B25</f>
        <v>37350</v>
      </c>
      <c r="D25" s="19">
        <v>0.253</v>
      </c>
      <c r="E25" s="32">
        <f>B22*D25</f>
        <v>12650</v>
      </c>
    </row>
    <row r="26" spans="1:5" x14ac:dyDescent="0.25">
      <c r="A26" s="9" t="s">
        <v>9</v>
      </c>
      <c r="B26" s="20">
        <v>20.77</v>
      </c>
      <c r="C26" s="26">
        <f>C25*B26</f>
        <v>775759.5</v>
      </c>
      <c r="D26" s="20">
        <v>42.23</v>
      </c>
      <c r="E26" s="36">
        <f>E25*D26</f>
        <v>534209.5</v>
      </c>
    </row>
    <row r="27" spans="1:5" x14ac:dyDescent="0.25">
      <c r="A27" s="9"/>
      <c r="B27" s="20"/>
      <c r="C27" s="20"/>
      <c r="D27" s="20"/>
      <c r="E27" s="21"/>
    </row>
    <row r="28" spans="1:5" x14ac:dyDescent="0.25">
      <c r="A28" s="24" t="s">
        <v>12</v>
      </c>
      <c r="B28" s="26">
        <f>C26+E26</f>
        <v>1309969</v>
      </c>
      <c r="C28" s="20"/>
      <c r="D28" s="20"/>
      <c r="E28" s="21"/>
    </row>
    <row r="29" spans="1:5" x14ac:dyDescent="0.25">
      <c r="A29" s="24" t="s">
        <v>16</v>
      </c>
      <c r="B29" s="25">
        <f>(B28/100000)*2.52</f>
        <v>33.011218800000002</v>
      </c>
      <c r="C29" s="10"/>
      <c r="D29" s="10"/>
      <c r="E29" s="11"/>
    </row>
    <row r="30" spans="1:5" x14ac:dyDescent="0.25">
      <c r="A30" s="24" t="s">
        <v>17</v>
      </c>
      <c r="B30" s="25">
        <f>C13+B29</f>
        <v>41.201218799999999</v>
      </c>
      <c r="C30" s="10"/>
      <c r="D30" s="10"/>
      <c r="E30" s="11"/>
    </row>
    <row r="31" spans="1:5" ht="15.75" thickBot="1" x14ac:dyDescent="0.3">
      <c r="A31" s="13"/>
      <c r="B31" s="22"/>
      <c r="C31" s="22"/>
      <c r="D31" s="22"/>
      <c r="E31" s="15"/>
    </row>
  </sheetData>
  <mergeCells count="3">
    <mergeCell ref="A1:C1"/>
    <mergeCell ref="A4:E4"/>
    <mergeCell ref="A6:E6"/>
  </mergeCells>
  <pageMargins left="0.7" right="0.7" top="0.75" bottom="0.75" header="0.3" footer="0.3"/>
  <pageSetup scale="8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CFEC97ADBB14184929858DBB8E636" ma:contentTypeVersion="10" ma:contentTypeDescription="Create a new document." ma:contentTypeScope="" ma:versionID="e886848ec6435b5942b149e15edd1071">
  <xsd:schema xmlns:xsd="http://www.w3.org/2001/XMLSchema" xmlns:xs="http://www.w3.org/2001/XMLSchema" xmlns:p="http://schemas.microsoft.com/office/2006/metadata/properties" xmlns:ns2="02ad4316-168b-4f06-8a4c-526822e7868d" xmlns:ns3="683aa86e-30f8-4cfb-ab44-db3e68ae5449" targetNamespace="http://schemas.microsoft.com/office/2006/metadata/properties" ma:root="true" ma:fieldsID="087c8253838122dede0bae4ef1938450" ns2:_="" ns3:_="">
    <xsd:import namespace="02ad4316-168b-4f06-8a4c-526822e7868d"/>
    <xsd:import namespace="683aa86e-30f8-4cfb-ab44-db3e68ae54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ad4316-168b-4f06-8a4c-526822e78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3aa86e-30f8-4cfb-ab44-db3e68ae54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75829A-96BE-4A97-859A-439C1BCCB0CF}"/>
</file>

<file path=customXml/itemProps2.xml><?xml version="1.0" encoding="utf-8"?>
<ds:datastoreItem xmlns:ds="http://schemas.openxmlformats.org/officeDocument/2006/customXml" ds:itemID="{5264F623-1755-4099-A13B-643B70619175}"/>
</file>

<file path=customXml/itemProps3.xml><?xml version="1.0" encoding="utf-8"?>
<ds:datastoreItem xmlns:ds="http://schemas.openxmlformats.org/officeDocument/2006/customXml" ds:itemID="{311E9747-EEBE-4FA2-AD5B-540331A9FF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Click, Lauren</dc:creator>
  <cp:lastModifiedBy>Click, Lauren</cp:lastModifiedBy>
  <cp:lastPrinted>2017-08-23T18:24:27Z</cp:lastPrinted>
  <dcterms:created xsi:type="dcterms:W3CDTF">2017-08-22T15:26:08Z</dcterms:created>
  <dcterms:modified xsi:type="dcterms:W3CDTF">2017-08-23T18:30:14Z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0x010100D83CFEC97ADBB14184929858DBB8E636</vt:lpwstr>
  </property>
</Properties>
</file>