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cityofboulder-my.sharepoint.com/personal/hansonj_bouldercolorado_gov/Documents/2024 Boulder Energy Code Development Project/2024 City of Boulder Energy Code/2024 CoBECC Supporting Documents/Commercial Documents/Accessible File - Commercial/"/>
    </mc:Choice>
  </mc:AlternateContent>
  <xr:revisionPtr revIDLastSave="1084" documentId="8_{4D3AFA14-A474-483D-A62C-D579769BE8A6}" xr6:coauthVersionLast="47" xr6:coauthVersionMax="47" xr10:uidLastSave="{FFA8B9AB-B8FB-406D-9180-9DF6C78A4346}"/>
  <bookViews>
    <workbookView xWindow="-120" yWindow="-120" windowWidth="29040" windowHeight="15720" xr2:uid="{00000000-000D-0000-FFFF-FFFF00000000}"/>
  </bookViews>
  <sheets>
    <sheet name="Prescriptive Compliance Items" sheetId="1" r:id="rId1"/>
    <sheet name="Lighting Calculations" sheetId="7" r:id="rId2"/>
    <sheet name="C406.1 Credits" sheetId="35" r:id="rId3"/>
    <sheet name="Table C402.5.2" sheetId="30" r:id="rId4"/>
    <sheet name="Table C402.1.3" sheetId="25" r:id="rId5"/>
    <sheet name="Table C402.1.4" sheetId="26" r:id="rId6"/>
    <sheet name="Table C403.3.2(1)" sheetId="9" r:id="rId7"/>
    <sheet name="Table C403.3.2(2)" sheetId="10" r:id="rId8"/>
    <sheet name="Table C403.3.2(3)" sheetId="11" r:id="rId9"/>
    <sheet name="Table C403.3.2(4)" sheetId="12" r:id="rId10"/>
    <sheet name="Table C403.3.2(5)" sheetId="13" r:id="rId11"/>
    <sheet name="Table C403.3.2(6)" sheetId="14" r:id="rId12"/>
    <sheet name="Table C403.3.2(7)" sheetId="15" r:id="rId13"/>
    <sheet name="Table C403.3.2(8)" sheetId="16" r:id="rId14"/>
    <sheet name="Table C403.3.2(9)" sheetId="17" r:id="rId15"/>
    <sheet name="Table C403.3.2(10)" sheetId="18" r:id="rId16"/>
    <sheet name="Table C403.3.2(11)" sheetId="19" r:id="rId17"/>
    <sheet name="Table C403.3.2(12)" sheetId="20" r:id="rId18"/>
    <sheet name="Table C403.3.2(13)" sheetId="21" r:id="rId19"/>
    <sheet name="Table C403.3.2(14)" sheetId="22" r:id="rId20"/>
    <sheet name="Table C403.3.2(15)" sheetId="23" r:id="rId21"/>
    <sheet name="Table C403.3.2(16)" sheetId="24" r:id="rId22"/>
    <sheet name="Table C403.5.1" sheetId="27" r:id="rId23"/>
    <sheet name="Table C403.7.4.2" sheetId="28" r:id="rId24"/>
    <sheet name="Table C403.8.1(1)" sheetId="29" r:id="rId25"/>
    <sheet name="Table C403.12.4" sheetId="31" r:id="rId26"/>
    <sheet name="Table C404.10" sheetId="34" r:id="rId27"/>
    <sheet name="Table C405.7" sheetId="33" r:id="rId28"/>
    <sheet name="Table C405.18" sheetId="32" r:id="rId29"/>
  </sheets>
  <definedNames>
    <definedName name="_xlnm.Print_Area" localSheetId="2">'C406.1 Credits'!$A$1:$U$55</definedName>
    <definedName name="_xlnm.Print_Area" localSheetId="0">'Prescriptive Compliance Items'!$A$1:$K$181</definedName>
    <definedName name="_xlnm.Print_Area" localSheetId="5">'Table C402.1.4'!$A$1:$E$36</definedName>
    <definedName name="_xlnm.Print_Area" localSheetId="3">'Table C402.5.2'!$A$1:$E$19</definedName>
    <definedName name="_xlnm.Print_Area" localSheetId="25">'Table C403.12.4'!$A$1:$K$22</definedName>
    <definedName name="_xlnm.Print_Area" localSheetId="6">'Table C403.3.2(1)'!$A$1:$H$89</definedName>
    <definedName name="_xlnm.Print_Area" localSheetId="15">'Table C403.3.2(10)'!$A$1:$H$80</definedName>
    <definedName name="_xlnm.Print_Area" localSheetId="16">'Table C403.3.2(11)'!$A$1:$F$10</definedName>
    <definedName name="_xlnm.Print_Area" localSheetId="17">'Table C403.3.2(12)'!$A$1:$F$16</definedName>
    <definedName name="_xlnm.Print_Area" localSheetId="18">'Table C403.3.2(13)'!$A$1:$F$17</definedName>
    <definedName name="_xlnm.Print_Area" localSheetId="19">'Table C403.3.2(14)'!$A$1:$H$22</definedName>
    <definedName name="_xlnm.Print_Area" localSheetId="20">'Table C403.3.2(15)'!$A$1:$P$40</definedName>
    <definedName name="_xlnm.Print_Area" localSheetId="21">'Table C403.3.2(16)'!$A$1:$H$58</definedName>
    <definedName name="_xlnm.Print_Area" localSheetId="7">'Table C403.3.2(2)'!$A$1:$H$64</definedName>
    <definedName name="_xlnm.Print_Area" localSheetId="8">'Table C403.3.2(3)'!$A$1:$H$42</definedName>
    <definedName name="_xlnm.Print_Area" localSheetId="9">'Table C403.3.2(4)'!$A$1:$G$64</definedName>
    <definedName name="_xlnm.Print_Area" localSheetId="10">'Table C403.3.2(5)'!$A$1:$G$23</definedName>
    <definedName name="_xlnm.Print_Area" localSheetId="11">'Table C403.3.2(6)'!$A$1:$H$29</definedName>
    <definedName name="_xlnm.Print_Area" localSheetId="12">'Table C403.3.2(7)'!$A$1:$G$43</definedName>
    <definedName name="_xlnm.Print_Area" localSheetId="13">'Table C403.3.2(8)'!$A$1:$H$17</definedName>
    <definedName name="_xlnm.Print_Area" localSheetId="14">'Table C403.3.2(9)'!$A$1:$H$66</definedName>
    <definedName name="_xlnm.Print_Area" localSheetId="22">'Table C403.5.1'!$A$1:$E$8</definedName>
    <definedName name="_xlnm.Print_Area" localSheetId="23">'Table C403.7.4.2'!$A$1:$J$10</definedName>
    <definedName name="_xlnm.Print_Area" localSheetId="24">'Table C403.8.1(1)'!$A$1:$F$15</definedName>
    <definedName name="_xlnm.Print_Area" localSheetId="26">'Table C404.10'!$A$1:$E$6</definedName>
    <definedName name="_xlnm.Print_Area" localSheetId="28">'Table C405.18'!$A$1:$D$9</definedName>
    <definedName name="_xlnm.Print_Area" localSheetId="27">'Table C405.7'!$A$1:$F$18</definedName>
    <definedName name="_xlnm.Print_Titles" localSheetId="0">'Prescriptive Compliance Items'!$29:$29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7" l="1"/>
  <c r="E22" i="7" s="1"/>
  <c r="D23" i="7"/>
  <c r="E23" i="7" s="1"/>
  <c r="D24" i="7"/>
  <c r="E24" i="7" s="1"/>
  <c r="D46" i="7"/>
  <c r="D47" i="7"/>
  <c r="D48" i="7"/>
  <c r="D49" i="7"/>
  <c r="D50" i="7"/>
  <c r="D51" i="7"/>
  <c r="D52" i="7"/>
  <c r="D53" i="7"/>
  <c r="D54" i="7"/>
  <c r="D55" i="7"/>
  <c r="D56" i="7"/>
  <c r="D57" i="7"/>
  <c r="D59" i="7"/>
  <c r="D60" i="7"/>
  <c r="I62" i="7"/>
  <c r="I47" i="7"/>
  <c r="I48" i="7"/>
  <c r="I49" i="7"/>
  <c r="I50" i="7"/>
  <c r="I51" i="7"/>
  <c r="I52" i="7"/>
  <c r="I53" i="7"/>
  <c r="I54" i="7"/>
  <c r="I55" i="7"/>
  <c r="I56" i="7"/>
  <c r="I57" i="7"/>
  <c r="I59" i="7"/>
  <c r="I60" i="7"/>
  <c r="I63" i="7"/>
  <c r="I64" i="7"/>
  <c r="I65" i="7"/>
  <c r="I66" i="7"/>
  <c r="D62" i="7"/>
  <c r="D63" i="7"/>
  <c r="D64" i="7"/>
  <c r="D65" i="7"/>
  <c r="D45" i="7"/>
  <c r="E43" i="7"/>
  <c r="E46" i="7" l="1"/>
  <c r="E47" i="7"/>
  <c r="E48" i="7"/>
  <c r="E49" i="7"/>
  <c r="E50" i="7"/>
  <c r="E51" i="7"/>
  <c r="E52" i="7"/>
  <c r="E53" i="7"/>
  <c r="E54" i="7"/>
  <c r="E55" i="7"/>
  <c r="E56" i="7"/>
  <c r="E57" i="7"/>
  <c r="E59" i="7"/>
  <c r="E60" i="7"/>
  <c r="E62" i="7"/>
  <c r="K62" i="7" s="1"/>
  <c r="E63" i="7"/>
  <c r="E64" i="7"/>
  <c r="E65" i="7"/>
  <c r="K65" i="7" l="1"/>
  <c r="K64" i="7"/>
  <c r="K63" i="7"/>
  <c r="I46" i="7"/>
  <c r="I45" i="7"/>
  <c r="E45" i="7"/>
  <c r="D32" i="7"/>
  <c r="E32" i="7" s="1"/>
  <c r="D33" i="7"/>
  <c r="E33" i="7" s="1"/>
  <c r="D34" i="7"/>
  <c r="E34" i="7" s="1"/>
  <c r="D35" i="7"/>
  <c r="E35" i="7" s="1"/>
  <c r="D36" i="7"/>
  <c r="E36" i="7" s="1"/>
  <c r="D31" i="7"/>
  <c r="E31" i="7" s="1"/>
  <c r="I5" i="7"/>
  <c r="D6" i="7"/>
  <c r="E6" i="7" s="1"/>
  <c r="D7" i="7"/>
  <c r="E7" i="7" s="1"/>
  <c r="D8" i="7"/>
  <c r="E8" i="7" s="1"/>
  <c r="D9" i="7"/>
  <c r="E9" i="7" s="1"/>
  <c r="D10" i="7"/>
  <c r="E10" i="7" s="1"/>
  <c r="D11" i="7"/>
  <c r="E11" i="7" s="1"/>
  <c r="D12" i="7"/>
  <c r="E12" i="7" s="1"/>
  <c r="D13" i="7"/>
  <c r="E13" i="7" s="1"/>
  <c r="D14" i="7"/>
  <c r="E14" i="7" s="1"/>
  <c r="D15" i="7"/>
  <c r="E15" i="7" s="1"/>
  <c r="D16" i="7"/>
  <c r="E16" i="7" s="1"/>
  <c r="D17" i="7"/>
  <c r="E17" i="7" s="1"/>
  <c r="D18" i="7"/>
  <c r="E18" i="7" s="1"/>
  <c r="D19" i="7"/>
  <c r="E19" i="7" s="1"/>
  <c r="D20" i="7"/>
  <c r="E20" i="7" s="1"/>
  <c r="D21" i="7"/>
  <c r="E21" i="7" s="1"/>
  <c r="D25" i="7"/>
  <c r="E25" i="7" s="1"/>
  <c r="D5" i="7"/>
  <c r="E5" i="7" s="1"/>
  <c r="E26" i="7" s="1" a="1"/>
  <c r="E26" i="7" s="1"/>
  <c r="B17" i="35"/>
  <c r="B18" i="35" s="1"/>
  <c r="D54" i="35" s="1"/>
  <c r="B19" i="35"/>
  <c r="D55" i="35" s="1"/>
  <c r="D52" i="35"/>
  <c r="F52" i="35"/>
  <c r="H52" i="35"/>
  <c r="J52" i="35"/>
  <c r="L52" i="35"/>
  <c r="N52" i="35"/>
  <c r="P52" i="35"/>
  <c r="R52" i="35"/>
  <c r="D53" i="35" l="1"/>
  <c r="E66" i="7"/>
  <c r="E67" i="7" s="1" a="1"/>
  <c r="E67" i="7" s="1"/>
  <c r="I67" i="7"/>
  <c r="E37" i="7"/>
  <c r="I36" i="7"/>
  <c r="I35" i="7"/>
  <c r="I34" i="7"/>
  <c r="I33" i="7"/>
  <c r="I32" i="7"/>
  <c r="I31" i="7"/>
  <c r="I25" i="7"/>
  <c r="J25" i="7" s="1"/>
  <c r="I24" i="7"/>
  <c r="J24" i="7" s="1"/>
  <c r="I21" i="7"/>
  <c r="J21" i="7" s="1"/>
  <c r="I20" i="7"/>
  <c r="J20" i="7" s="1"/>
  <c r="I19" i="7"/>
  <c r="J19" i="7" s="1"/>
  <c r="I18" i="7"/>
  <c r="J18" i="7" s="1"/>
  <c r="I17" i="7"/>
  <c r="J17" i="7" s="1"/>
  <c r="I16" i="7"/>
  <c r="J16" i="7" s="1"/>
  <c r="I15" i="7"/>
  <c r="J15" i="7" s="1"/>
  <c r="I14" i="7"/>
  <c r="J14" i="7" s="1"/>
  <c r="I13" i="7"/>
  <c r="J13" i="7" s="1"/>
  <c r="I12" i="7"/>
  <c r="J12" i="7" s="1"/>
  <c r="I11" i="7"/>
  <c r="J11" i="7" s="1"/>
  <c r="I10" i="7"/>
  <c r="J10" i="7" s="1"/>
  <c r="I9" i="7"/>
  <c r="J9" i="7" s="1"/>
  <c r="I8" i="7"/>
  <c r="J8" i="7" s="1"/>
  <c r="I7" i="7"/>
  <c r="J7" i="7" s="1"/>
  <c r="I6" i="7"/>
  <c r="J6" i="7" s="1"/>
  <c r="I37" i="7" l="1"/>
  <c r="I26" i="7"/>
  <c r="J5"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<sst xmlns="http://schemas.openxmlformats.org/spreadsheetml/2006/main" count="3000" uniqueCount="1763">
  <si>
    <t>2024 Boulder Energy Code - Commercial 
Prescriptive Measures Checklist</t>
  </si>
  <si>
    <t>2024
City of Boulder
Energy Conservation Code</t>
  </si>
  <si>
    <t>Applies to: New Buildings and Additions with a construction valuation of &lt;$500,000 and Level 1 &amp; 2 Alterations</t>
  </si>
  <si>
    <t>Project Address:</t>
  </si>
  <si>
    <t xml:space="preserve">Date: </t>
  </si>
  <si>
    <t xml:space="preserve">Code Section </t>
  </si>
  <si>
    <t>Focus Area</t>
  </si>
  <si>
    <t>Code Description</t>
  </si>
  <si>
    <t>Plan Drawing or Reference # to demonstrate compliance
(N/A if not applicable)</t>
  </si>
  <si>
    <t>Submitter Notes
(e.g. If "N/A" Please explain why requirement does not apply or is not demonstrated on plans/specs)</t>
  </si>
  <si>
    <t>Plans Examiner Notes (in office use)</t>
  </si>
  <si>
    <t>BUILDING ENVELOPE</t>
  </si>
  <si>
    <t>All Other</t>
  </si>
  <si>
    <t>Group R (Mixed Use)</t>
  </si>
  <si>
    <t xml:space="preserve">TABLE 
C402.1.3 and C402.1.4 </t>
  </si>
  <si>
    <t>Insulation</t>
  </si>
  <si>
    <t>Roof</t>
  </si>
  <si>
    <t>Insulation entirely above deck</t>
  </si>
  <si>
    <t>Minimum R-33
continuous</t>
  </si>
  <si>
    <t>Metal buildings</t>
  </si>
  <si>
    <t>Min R-19 + R-11 linear system</t>
  </si>
  <si>
    <t>Attic and other</t>
  </si>
  <si>
    <t>Min R-53</t>
  </si>
  <si>
    <t>Walls, Above Grade</t>
  </si>
  <si>
    <t>Mass</t>
  </si>
  <si>
    <t>Min R-13.3
continuous</t>
  </si>
  <si>
    <t>Metal building</t>
  </si>
  <si>
    <t>Min R-13 + R-19.5
continuous</t>
  </si>
  <si>
    <t>Min R-13 + R-13
continuous</t>
  </si>
  <si>
    <t>Metal framed</t>
  </si>
  <si>
    <t>Min R-13 + R-11
continuous</t>
  </si>
  <si>
    <t>Wood framed and other</t>
  </si>
  <si>
    <t>Min R-13 + R-9
continuous or R-19 + R5 continuous</t>
  </si>
  <si>
    <t>Table C402.1.3</t>
  </si>
  <si>
    <t>Table C402.1.4</t>
  </si>
  <si>
    <t>Walls, Below Grade</t>
  </si>
  <si>
    <t>Below-grade wall</t>
  </si>
  <si>
    <t>Min R-7.5
continuous</t>
  </si>
  <si>
    <t>Min R-10
continuous</t>
  </si>
  <si>
    <t>Floors</t>
  </si>
  <si>
    <t>Min R-15 continuous</t>
  </si>
  <si>
    <t>Min R-16.7
continuous</t>
  </si>
  <si>
    <t>Joist/framing</t>
  </si>
  <si>
    <t>Min R-30</t>
  </si>
  <si>
    <t>Slab-on-Grade Floors</t>
  </si>
  <si>
    <t>Unheated slabs</t>
  </si>
  <si>
    <t>Min R-15 for 24″ below</t>
  </si>
  <si>
    <t>Heated slabs</t>
  </si>
  <si>
    <t>Min R-20 for 48" below + R-5 full slab</t>
  </si>
  <si>
    <t>Opaque Doors</t>
  </si>
  <si>
    <t>Swinging</t>
  </si>
  <si>
    <t>Max U-0.37</t>
  </si>
  <si>
    <t>Roll-up or sliding</t>
  </si>
  <si>
    <t>Max U-0.31</t>
  </si>
  <si>
    <t>C402.2.6</t>
  </si>
  <si>
    <t>Radiant Heating</t>
  </si>
  <si>
    <t>Radiant Panels, associated U-bends,  and headers</t>
  </si>
  <si>
    <t>Min R-3.5</t>
  </si>
  <si>
    <t>C402.4.1</t>
  </si>
  <si>
    <t>Fenestration</t>
  </si>
  <si>
    <t>Vertical fenestration</t>
  </si>
  <si>
    <t>Area</t>
  </si>
  <si>
    <t>Not to exceed 30% gross above-grade wall area</t>
  </si>
  <si>
    <t>C402.4</t>
  </si>
  <si>
    <t>U-factor</t>
  </si>
  <si>
    <t>Fixed</t>
  </si>
  <si>
    <t>Max U-0.36</t>
  </si>
  <si>
    <t>Operable</t>
  </si>
  <si>
    <t>Max U-0.45</t>
  </si>
  <si>
    <t>Entrance doors 
&gt;50% glass area</t>
  </si>
  <si>
    <t>Max U-0.63</t>
  </si>
  <si>
    <t>SHGC</t>
  </si>
  <si>
    <t>Projection Factor 
(PF)</t>
  </si>
  <si>
    <t>Fixed | Operable</t>
  </si>
  <si>
    <t>PF &lt; 0.2</t>
  </si>
  <si>
    <t>0.38 | 0.33</t>
  </si>
  <si>
    <t>0.2 ≤ PF &lt; 0.5</t>
  </si>
  <si>
    <t>0.46 | 0.40</t>
  </si>
  <si>
    <t>0.61 | 0.53</t>
  </si>
  <si>
    <t>Skylights</t>
  </si>
  <si>
    <t>Max U-0.50</t>
  </si>
  <si>
    <t>Max U-0.40</t>
  </si>
  <si>
    <t>Not to exceed 3% gross floor area</t>
  </si>
  <si>
    <t>Curb Insulation</t>
  </si>
  <si>
    <t>Skylight curbs shall be insulated to the level of roofs with insulation entirely above deck or R-5, whichever is less.</t>
  </si>
  <si>
    <t>C402.4.2</t>
  </si>
  <si>
    <t>Minimum Skylight Fenestration</t>
  </si>
  <si>
    <t>C402.4.2.2</t>
  </si>
  <si>
    <t xml:space="preserve"> Haze factor</t>
  </si>
  <si>
    <t>C402.5.3</t>
  </si>
  <si>
    <t xml:space="preserve"> Rooms containing fuel-burning appliances</t>
  </si>
  <si>
    <t xml:space="preserve">Where combustion air is supplied through openings in an exterior wall to a room or space containing a space-conditioning fuel-burning appliance, one of the following shall apply:
1. The room or space containing the appliance shall be located outside of the building thermal envelope.
2. The room or space containing the appliance shall be enclosed and isolated from conditioned spaces inside the building thermal envelope. 
3. Provide exception documentation, if applicable. </t>
  </si>
  <si>
    <t>HEATING, VENTILATING, AND AIR CONDITIONING</t>
  </si>
  <si>
    <t>C403.4.1.6</t>
  </si>
  <si>
    <t>Hot water boiler outdoor temperature setback control</t>
  </si>
  <si>
    <t>Hot water boilers that supply heat to the building through one- or two-pipe heating systems shall have an outdoor setback control that lowers the boiler water temperature based on the outdoor temperature.</t>
  </si>
  <si>
    <t>C403.5</t>
  </si>
  <si>
    <t>Economizers</t>
  </si>
  <si>
    <t>Economizer</t>
  </si>
  <si>
    <t xml:space="preserve">An air or water economizer shall be provided for the following cooling systems:
1. Chilled water systems with a total cooling capacity, less cooling capacity provided with air economizers: 1,320,000 Btu/h for Water-cooled Chilled-water Systems or 1,720,000 Btu/h for Air-cooled Chilled-water Systems.
2. Individual fan systems with cooling capacity greater than or equal to 36,000 Btu/h in buildings
having other than a Group R occupancy.
The total supply capacity of all fan cooling units not provided with economizers shall not exceed 20 percent of the total supply capacity of all fan cooling units in the building or 300,000 Btu/h, whichever is greater.
3. Individual fan systems with cooling capacity greater than or equal to 270,000 Btu/h in buildings having a Group R occupancy.
The total supply capacity of all fan cooling units not provided with economizers shall not exceed 20 percent of the total supply capacity of all fan cooling units in the building or 1,500,000 Btu/h, whichever is greater.
4. Provide exception documentation, if applicable. </t>
  </si>
  <si>
    <t>C403.5.1</t>
  </si>
  <si>
    <t>Integrated economizer control</t>
  </si>
  <si>
    <t>Economizer systems shall be integrated with the mechanical cooling system and be configured to provide partial cooling even where additional mechanical cooling is required to provide the remainder of the cooling load. 
Units that include an air economizer shall comply with the following:
1. Unit controls shall have the mechanical cooling capacity control interlocked with the air economizer controls such that the outdoor air damper is at the 100-percent open position when mechanical cooling is on and the outdoor air damper does not begin to close to prevent coil freezing due to minimum compressor run time until the leaving air temperature is less than 45°F (7°C).
2. Direct expansion (DX) units that control 75,000 Btu/ h (22 kW) or greater of rated capacity of the capacity of the mechanical cooling directly based on occupied space temperature shall have not fewer than two stages of mechanical cooling capacity.
3. Other DX units, including those that control space temperature by modulating the airflow to the space, shall be in accordance with Table C403.5.1.</t>
  </si>
  <si>
    <t>Table C403.5.1</t>
  </si>
  <si>
    <t>C403.5.2</t>
  </si>
  <si>
    <t xml:space="preserve"> Economizer heating system impact</t>
  </si>
  <si>
    <t xml:space="preserve">HVAC system design and economizer controls shall be such that economizer operation does not increase building heating energy use during normal operation.
Provide exception documentation, if applicable. </t>
  </si>
  <si>
    <t xml:space="preserve">C403.5.3 </t>
  </si>
  <si>
    <t>Air economizers</t>
  </si>
  <si>
    <t>Design capacity</t>
  </si>
  <si>
    <t>Air economizer systems shall be configured to modulate outdoor air and return
air dampers to provide up to 100 percent of the design supply air quantity as outdoor air for cooling</t>
  </si>
  <si>
    <t>Control signal</t>
  </si>
  <si>
    <t xml:space="preserve">Economizer controls and dampers shall be configured to sequence the dampers
with the mechanical cooling equipment and shall not be controlled by only mixed-air temperature
Provide exception documentation, if applicable. </t>
  </si>
  <si>
    <t>High-limit shutoff</t>
  </si>
  <si>
    <t>Air economizers shall be configured to automatically reduce outdoor air intake to the design minimum outdoor air quantity when outdoor air intake will not reduce cooling energy usage. 
High-limit shutoff control types and settings shall be chosen from the following:
Fixed dry bulb: Economizer off when Outdoor air temperature exceeds 75°F.
Differential dry bulb: Economizer off when Outdoor air temperature exceeds return air temperature.
Differential enthalpy with fixed dry-bulb: Economizer off when Outdoor air enthalpy exceeds return air enthalpy OR Outdoor air temperature exceeds 75°F.</t>
  </si>
  <si>
    <t xml:space="preserve">Relief of excess outdoor air
system </t>
  </si>
  <si>
    <t>Systems shall be capable of relieving excess outdoor air during air economizer operation to prevent over pressurizing the building. The relief air outlet shall be located to avoid recirculation into the building.</t>
  </si>
  <si>
    <t>Economizer dampers</t>
  </si>
  <si>
    <t xml:space="preserve">Return, exhaust/ relief and outdoor air dampers used in economizers shall comply with AMCA 500D.
The dampers shall have an air leakage rate not greater than 4 cfm/ft2 of damper surface area at 1.0 inch water gauge and shall be labeled by an approved agency when tested in accordance with AMCA 500D for such purpose. Outdoor air intake and exhaust dampers shall be installed with automatic controls configured to close when the systems or spaces served are not in use or during unoccupied period warm-up and setback operation.  </t>
  </si>
  <si>
    <t>C403.5.4</t>
  </si>
  <si>
    <t xml:space="preserve"> Water-side economizers</t>
  </si>
  <si>
    <t xml:space="preserve">Water economizer systems shall be configured to cool supply air by indirect evaporation and providing up to 100 percent of the expected system cooling load at outdoor air temperatures of not greater than 50°F dry bulb/45°F wet bulb. 
Provide exception documentation, if applicable. </t>
  </si>
  <si>
    <t>Maximum pressure drop</t>
  </si>
  <si>
    <t xml:space="preserve">Precooling coils and water-to-water heat exchangers used as part of a water economizer system shall either have a waterside pressure drop of less than 15 feet (45 kPa) of water or a secondary loop shall be created so that the coil or
heat exchanger pressure drop is not seen by the circulating pumps when the system is in the normal cooling (noneconomizer) mode. </t>
  </si>
  <si>
    <t>C403.5.5</t>
  </si>
  <si>
    <t>Economizer fault detection and diagnostics</t>
  </si>
  <si>
    <t>FDD</t>
  </si>
  <si>
    <t>Air-cooled unitary direct-expansion units listed in the tables in Section C403.3.2 and variable refrigerant flow (VRF) units that are equipped with an economizer in accordance with Sections C403.5 through C403.5.4 shall include a fault detection and diagnostics system in accordance with Section C403.5.5.</t>
  </si>
  <si>
    <t>Table C403.3.2(1)</t>
  </si>
  <si>
    <t>Table C403.3.2(2)</t>
  </si>
  <si>
    <t>Table C403.3.2(3)</t>
  </si>
  <si>
    <t>Table C403.3.2(4)</t>
  </si>
  <si>
    <t>Table C403.3.2(5)</t>
  </si>
  <si>
    <t>Table C403.3.2(6)</t>
  </si>
  <si>
    <t>Table C403.3.2(7)</t>
  </si>
  <si>
    <t>Table C403.3.2(8)</t>
  </si>
  <si>
    <t>Table C403.3.2(9)</t>
  </si>
  <si>
    <t>Table C403.3.2(10)</t>
  </si>
  <si>
    <t>Table C403.3.2(11)</t>
  </si>
  <si>
    <t>Table C403.3.2(12)</t>
  </si>
  <si>
    <t>Table C403.3.2(13)</t>
  </si>
  <si>
    <t>Table C403.3.2(14)</t>
  </si>
  <si>
    <t>Table C403.3.2(15)</t>
  </si>
  <si>
    <t>Table C403.3.2(16)</t>
  </si>
  <si>
    <t>C403.7.1</t>
  </si>
  <si>
    <t>Demand control ventilation</t>
  </si>
  <si>
    <t>Demand control ventilation (DCV) shall be provided for all single-zone systems required to comply with Sections C403.5 through C403.5.3 and spaces larger than 500 square feet and with an average occupant load of 15 people or greater per 1,000 square feet of floor area.</t>
  </si>
  <si>
    <t>C403.7.5</t>
  </si>
  <si>
    <t>Energy recovery systems</t>
  </si>
  <si>
    <t>Energy recovery ventilation systems shall be provided as specified in either Section C403.7.5.1 or C403.7.5.2, as applicable.
Nontransient dwelling units shall be provided with outdoor air energy recovery ventilation systems with an enthalpy recovery ratio of not less than 60 percent at heating design condition.
Where the supply airflow rate of a fan system serving a space other than a nontransient dwelling unit exceeds the values specified in Table C403.7.4.2, the system shall include an energy recovery system.</t>
  </si>
  <si>
    <t>Table C403.7.4.2</t>
  </si>
  <si>
    <t>C403.8.1</t>
  </si>
  <si>
    <t>Allowable fan horsepower</t>
  </si>
  <si>
    <t>Each HVAC system having a total fan system motor nameplate horsepower exceeding 5 hp (3.7 kW) at fan system design conditions shall not exceed the allowable fan system motor nameplate hp (Option 1) or fan system bhp (Option 2) shown in Table C403.8.1(1). This includes supply fans, exhaust fans, return/relief fans, and fan-powered terminal units associated with systems providing heating or cooling capability. Single-zone variable air volume systems shall comply with the constant volume fan power limitation.</t>
  </si>
  <si>
    <t>Table C403.8.1(1)</t>
  </si>
  <si>
    <t>C403.8.2</t>
  </si>
  <si>
    <t>Motor nameplate horsepower</t>
  </si>
  <si>
    <t>For each fan, the fan brake horsepower shall be indicated on the construction documents and the selected motor shall be not larger than the first available motor size greater than the following:
1. For fans less than 6 bhp (4476 W), 1.5 times the fan brake horsepower.
2. For fans 6 bhp (4476 W) and larger, 1.3 times the fan brake horsepower.</t>
  </si>
  <si>
    <t>C403.8.3</t>
  </si>
  <si>
    <t>Fan efficiency</t>
  </si>
  <si>
    <t>Each fan and fan array shall have a fan energy index (FEI) of not less than 1.00 at the design point of operation, as determined in accordance with AMCA 208 by an approved, independent testing laboratory and labeled by the manufacturer. Each fan and fan array used for a variable-air-volume system shall have an FEI of not less than 0.95 at the design point of operation as determined in accordance with AMCA 208 by an approved independent testing laboratory and labeled by the manufacturer. The FEI for fan arrays shall be calculated in accordance with AMCA 208 Annex C.</t>
  </si>
  <si>
    <t>C403.8.4</t>
  </si>
  <si>
    <t>Fractional hp fan motors</t>
  </si>
  <si>
    <t>Motors for fans that are not less than 1/12 hp (0.062 kW) and less than 1 hp (0.746 kW) shall be electronically commutated motors or shall have a minimum motor efficiency of 70 percent, rated in accordance with DOE 10 CFR 431.</t>
  </si>
  <si>
    <t>C404.9</t>
  </si>
  <si>
    <t>Drainwater heat recovery units</t>
  </si>
  <si>
    <t>Drain water heat recovery units shall comply with CSA B55.2. Potable water-side pressure loss shall be less than 10 psi at maximum design flow. For Group R occupancies, the efficiency of drain water heat recovery unit efficiency shall be in accordance with CSA B55.1.</t>
  </si>
  <si>
    <t>C405.3</t>
  </si>
  <si>
    <t>Interior lighting power requirements</t>
  </si>
  <si>
    <t>Lighting Calculations</t>
  </si>
  <si>
    <t>C405.4</t>
  </si>
  <si>
    <t>Horticultural lighting requirements</t>
  </si>
  <si>
    <t>Not less than 95 percent of the permanently installed luminaires for horticultural lighting shall have a photosynthetic photon of not less than 1.7 µmol/J in greenhouses and not less than 1.9 umol/J for all other horticultural lighting. Luminaires for horticultural lighting shall be controlled by a device that that can be programmed to turn on at specific times and that can automatically turn off the luminaire when sufficient daylight is available.</t>
  </si>
  <si>
    <t>C405.5</t>
  </si>
  <si>
    <t>Exterior lighting power requirements</t>
  </si>
  <si>
    <t>ELECTRIC-READY BUILDINGS</t>
  </si>
  <si>
    <t>C405.20</t>
  </si>
  <si>
    <t>Electric ready</t>
  </si>
  <si>
    <t>These provisions shall be applicable for all new buildings, additions and first tenant finish permits that utilize combustion equipment. In the event of a first tenant finish to a commercial core and shell building or unfinished space is credited towards meeting the requirements of this chapter, the code official shall not issue a certificate of occupancy to the tenant until the requirements of Section C405.20.1 or C405.20.2 have met as applicable.</t>
  </si>
  <si>
    <t>C405.20.1.2/
C405.20.2.2</t>
  </si>
  <si>
    <t>Electrical panel space</t>
  </si>
  <si>
    <t>The electrical panel shall have reserved physical space for a minimum two-pole or three-pole circuit breaker for each branch circuit provided for future electric equipment or appliances. The physical space in the electrical panel for each circuit breaker shall be sized with sufficient breaker capacity to meet the electrical demand of the future electric equipment or appliance that is sized to serve a comparable capacity to meet the heating load.</t>
  </si>
  <si>
    <t>SOLAR-READY BUILDINGS</t>
  </si>
  <si>
    <t>ELECTRIC VEHICLES</t>
  </si>
  <si>
    <t>C405.13</t>
  </si>
  <si>
    <t>Electric Vehicles</t>
  </si>
  <si>
    <t>The building shall be provided with electric vehicle (EV) charging in accordance with this section and the National Electrical Code (NFPA 70). Where parking spaces are added or modified without an increase in building size, only the new parking spaces are subject to this requirement. The number of required EVSE installed spaces, EV ready spaces, EV capable spaces, and EV capable light spaces shall be determined based on the total number of provided vehicle parking spaces or the number of vehicle parking spaces required under Section 9-9-6, “Parking Standards,” B.R.C. 1981 prior to any approved parking reductions.</t>
  </si>
  <si>
    <t>2024 Boulder Energy Code - Commercial 
Lighting Calculations</t>
  </si>
  <si>
    <t>Space-by-Space Method Directions:
1. List all unique space types per the 2024 City of Boulder Energy Conservation Code Table C405.3.2(2). 
2. Identify space type from the drop down menu.
3. Indicate space square footage. 
4. List all proposed lighting fixtures including existing-to-remain fixtures.
4. Identify number of fixtures per space.
5. For watts per fixture enter the luminaire wattage for installed lamp and ballast using manufacturer's data.</t>
  </si>
  <si>
    <t>ROOM Number</t>
  </si>
  <si>
    <t xml:space="preserve"> COBECC Space Type</t>
  </si>
  <si>
    <t>Space SQ FT</t>
  </si>
  <si>
    <t>COBECC LPD
(w/SF)</t>
  </si>
  <si>
    <t>Allowable Watts</t>
  </si>
  <si>
    <t>Fixture Type</t>
  </si>
  <si>
    <t>Number of Fixtures</t>
  </si>
  <si>
    <t>Watts per Fixture</t>
  </si>
  <si>
    <t xml:space="preserve">Designed Watts </t>
  </si>
  <si>
    <t>Designed LPD (w/SF)</t>
  </si>
  <si>
    <t>(add rows as needed)</t>
  </si>
  <si>
    <t>Total Designed Watts must be less than Total Allowable Watts</t>
  </si>
  <si>
    <t>Building Area Method Directions:
1. List building levels and sqare footages.
2. Identify COBECC LPD based on the 2024 City of Boulder Energy Conservation Code Table C405.3.2(1). 
3. List all proposed lighting fixtures including existing-to-remain fixtures.
4. Identify number of fixtures per space.
5. For watts per fixture enter the luminaire wattage for installed lamp and ballast using manufacturer's data.</t>
  </si>
  <si>
    <t xml:space="preserve">Building Level </t>
  </si>
  <si>
    <r>
      <t>TABLE C402.1.3</t>
    </r>
    <r>
      <rPr>
        <sz val="11"/>
        <rFont val="Calibri"/>
        <family val="2"/>
        <scheme val="minor"/>
      </rPr>
      <t> </t>
    </r>
  </si>
  <si>
    <r>
      <t xml:space="preserve">OPAQUE THERMAL ENVELOPE INSULATION COMPONENT MINIMUM REQUIREMENTS, </t>
    </r>
    <r>
      <rPr>
        <b/>
        <i/>
        <sz val="11"/>
        <rFont val="Calibri"/>
        <family val="2"/>
        <scheme val="minor"/>
      </rPr>
      <t>R</t>
    </r>
    <r>
      <rPr>
        <b/>
        <sz val="11"/>
        <rFont val="Calibri"/>
        <family val="2"/>
        <scheme val="minor"/>
      </rPr>
      <t>-VALUE METHOD</t>
    </r>
    <r>
      <rPr>
        <b/>
        <vertAlign val="superscript"/>
        <sz val="11"/>
        <rFont val="Calibri"/>
        <family val="2"/>
        <scheme val="minor"/>
      </rPr>
      <t>a</t>
    </r>
    <r>
      <rPr>
        <b/>
        <sz val="11"/>
        <rFont val="Calibri"/>
        <family val="2"/>
        <scheme val="minor"/>
      </rPr>
      <t> </t>
    </r>
    <r>
      <rPr>
        <sz val="11"/>
        <rFont val="Calibri"/>
        <family val="2"/>
        <scheme val="minor"/>
      </rPr>
      <t> </t>
    </r>
  </si>
  <si>
    <t> </t>
  </si>
  <si>
    <r>
      <t>TABLE C402.1.4</t>
    </r>
    <r>
      <rPr>
        <sz val="11"/>
        <rFont val="Calibri"/>
        <family val="2"/>
        <scheme val="minor"/>
      </rPr>
      <t> </t>
    </r>
  </si>
  <si>
    <r>
      <t xml:space="preserve">OPAQUE THERMAL ENVELOPE ASSEMBLY MAXIMUM REQUIREMENTS, </t>
    </r>
    <r>
      <rPr>
        <b/>
        <i/>
        <sz val="11"/>
        <rFont val="Calibri"/>
        <family val="2"/>
        <scheme val="minor"/>
      </rPr>
      <t>U-</t>
    </r>
    <r>
      <rPr>
        <b/>
        <sz val="11"/>
        <rFont val="Calibri"/>
        <family val="2"/>
        <scheme val="minor"/>
      </rPr>
      <t>FACTOR METHOD</t>
    </r>
    <r>
      <rPr>
        <vertAlign val="superscript"/>
        <sz val="11"/>
        <rFont val="Calibri"/>
        <family val="2"/>
        <scheme val="minor"/>
      </rPr>
      <t>a,</t>
    </r>
    <r>
      <rPr>
        <sz val="11"/>
        <rFont val="Calibri"/>
        <family val="2"/>
        <scheme val="minor"/>
      </rPr>
      <t xml:space="preserve"> </t>
    </r>
    <r>
      <rPr>
        <vertAlign val="superscript"/>
        <sz val="11"/>
        <rFont val="Calibri"/>
        <family val="2"/>
        <scheme val="minor"/>
      </rPr>
      <t>b</t>
    </r>
    <r>
      <rPr>
        <sz val="11"/>
        <rFont val="Calibri"/>
        <family val="2"/>
        <scheme val="minor"/>
      </rPr>
      <t> </t>
    </r>
  </si>
  <si>
    <r>
      <t>ALL OTHER</t>
    </r>
    <r>
      <rPr>
        <sz val="11"/>
        <rFont val="Calibri"/>
        <family val="2"/>
        <scheme val="minor"/>
      </rPr>
      <t> </t>
    </r>
  </si>
  <si>
    <r>
      <t>GROUP R</t>
    </r>
    <r>
      <rPr>
        <sz val="11"/>
        <rFont val="Calibri"/>
        <family val="2"/>
        <scheme val="minor"/>
      </rPr>
      <t> </t>
    </r>
  </si>
  <si>
    <r>
      <t>Roofs</t>
    </r>
    <r>
      <rPr>
        <sz val="11"/>
        <rFont val="Calibri"/>
        <family val="2"/>
        <scheme val="minor"/>
      </rPr>
      <t> </t>
    </r>
  </si>
  <si>
    <t>Insulation entirely above roof deck </t>
  </si>
  <si>
    <t>U-0.030 </t>
  </si>
  <si>
    <t>Metal buildings </t>
  </si>
  <si>
    <t>U-0.035 </t>
  </si>
  <si>
    <t>Attic and other </t>
  </si>
  <si>
    <t>U-0.020 </t>
  </si>
  <si>
    <r>
      <t>Walls, above grade</t>
    </r>
    <r>
      <rPr>
        <sz val="11"/>
        <rFont val="Calibri"/>
        <family val="2"/>
        <scheme val="minor"/>
      </rPr>
      <t> </t>
    </r>
  </si>
  <si>
    <r>
      <t>Mass</t>
    </r>
    <r>
      <rPr>
        <vertAlign val="superscript"/>
        <sz val="11"/>
        <rFont val="Calibri"/>
        <family val="2"/>
        <scheme val="minor"/>
      </rPr>
      <t>f</t>
    </r>
    <r>
      <rPr>
        <sz val="11"/>
        <rFont val="Calibri"/>
        <family val="2"/>
        <scheme val="minor"/>
      </rPr>
      <t> </t>
    </r>
  </si>
  <si>
    <t>U-0.086 </t>
  </si>
  <si>
    <t>U-0.076 </t>
  </si>
  <si>
    <t>Metal building </t>
  </si>
  <si>
    <t>U-0.048 </t>
  </si>
  <si>
    <t>Metal framed </t>
  </si>
  <si>
    <t>U-0.052 </t>
  </si>
  <si>
    <r>
      <t>Wood framed and other</t>
    </r>
    <r>
      <rPr>
        <vertAlign val="superscript"/>
        <sz val="11"/>
        <rFont val="Calibri"/>
        <family val="2"/>
        <scheme val="minor"/>
      </rPr>
      <t>c</t>
    </r>
    <r>
      <rPr>
        <sz val="11"/>
        <rFont val="Calibri"/>
        <family val="2"/>
        <scheme val="minor"/>
      </rPr>
      <t> </t>
    </r>
  </si>
  <si>
    <t>0.042 </t>
  </si>
  <si>
    <r>
      <t>Walls, below grade</t>
    </r>
    <r>
      <rPr>
        <sz val="11"/>
        <rFont val="Calibri"/>
        <family val="2"/>
        <scheme val="minor"/>
      </rPr>
      <t> </t>
    </r>
  </si>
  <si>
    <r>
      <t>Below-grade wall</t>
    </r>
    <r>
      <rPr>
        <vertAlign val="superscript"/>
        <sz val="11"/>
        <rFont val="Calibri"/>
        <family val="2"/>
        <scheme val="minor"/>
      </rPr>
      <t>c</t>
    </r>
    <r>
      <rPr>
        <sz val="11"/>
        <rFont val="Calibri"/>
        <family val="2"/>
        <scheme val="minor"/>
      </rPr>
      <t> </t>
    </r>
  </si>
  <si>
    <t>C-0.119 </t>
  </si>
  <si>
    <t>C-0.092 </t>
  </si>
  <si>
    <r>
      <t>Floors</t>
    </r>
    <r>
      <rPr>
        <sz val="11"/>
        <rFont val="Calibri"/>
        <family val="2"/>
        <scheme val="minor"/>
      </rPr>
      <t> </t>
    </r>
  </si>
  <si>
    <r>
      <t>Mass</t>
    </r>
    <r>
      <rPr>
        <vertAlign val="superscript"/>
        <sz val="11"/>
        <rFont val="Calibri"/>
        <family val="2"/>
        <scheme val="minor"/>
      </rPr>
      <t>d</t>
    </r>
    <r>
      <rPr>
        <sz val="11"/>
        <rFont val="Calibri"/>
        <family val="2"/>
        <scheme val="minor"/>
      </rPr>
      <t> </t>
    </r>
  </si>
  <si>
    <t>U-0.057 </t>
  </si>
  <si>
    <t>U-0.051 </t>
  </si>
  <si>
    <t>Joist/framing </t>
  </si>
  <si>
    <t>U-0.033 </t>
  </si>
  <si>
    <r>
      <t>Slab-on-grade floors</t>
    </r>
    <r>
      <rPr>
        <sz val="11"/>
        <rFont val="Calibri"/>
        <family val="2"/>
        <scheme val="minor"/>
      </rPr>
      <t> </t>
    </r>
  </si>
  <si>
    <t>Unheated slabs </t>
  </si>
  <si>
    <t>F-0.52 </t>
  </si>
  <si>
    <t>F-0.51 </t>
  </si>
  <si>
    <r>
      <t>Heated slabs</t>
    </r>
    <r>
      <rPr>
        <vertAlign val="superscript"/>
        <sz val="11"/>
        <rFont val="Calibri"/>
        <family val="2"/>
        <scheme val="minor"/>
      </rPr>
      <t>e</t>
    </r>
    <r>
      <rPr>
        <sz val="11"/>
        <rFont val="Calibri"/>
        <family val="2"/>
        <scheme val="minor"/>
      </rPr>
      <t> </t>
    </r>
  </si>
  <si>
    <t>F-0.62 </t>
  </si>
  <si>
    <r>
      <t>Opaque doors</t>
    </r>
    <r>
      <rPr>
        <sz val="11"/>
        <rFont val="Calibri"/>
        <family val="2"/>
        <scheme val="minor"/>
      </rPr>
      <t> </t>
    </r>
  </si>
  <si>
    <r>
      <t>Nonswinging door</t>
    </r>
    <r>
      <rPr>
        <vertAlign val="superscript"/>
        <sz val="11"/>
        <rFont val="Calibri"/>
        <family val="2"/>
        <scheme val="minor"/>
      </rPr>
      <t>h</t>
    </r>
    <r>
      <rPr>
        <sz val="11"/>
        <rFont val="Calibri"/>
        <family val="2"/>
        <scheme val="minor"/>
      </rPr>
      <t> </t>
    </r>
  </si>
  <si>
    <t>U-0.31 </t>
  </si>
  <si>
    <r>
      <t>Swinging door</t>
    </r>
    <r>
      <rPr>
        <vertAlign val="superscript"/>
        <sz val="11"/>
        <rFont val="Calibri"/>
        <family val="2"/>
        <scheme val="minor"/>
      </rPr>
      <t>g</t>
    </r>
    <r>
      <rPr>
        <sz val="11"/>
        <rFont val="Calibri"/>
        <family val="2"/>
        <scheme val="minor"/>
      </rPr>
      <t> </t>
    </r>
  </si>
  <si>
    <t>U-0.37 </t>
  </si>
  <si>
    <r>
      <t>For SI: 1 pound per square foot = 4.88 kg/m</t>
    </r>
    <r>
      <rPr>
        <vertAlign val="superscript"/>
        <sz val="11"/>
        <rFont val="Calibri"/>
        <family val="2"/>
        <scheme val="minor"/>
      </rPr>
      <t>2</t>
    </r>
    <r>
      <rPr>
        <sz val="11"/>
        <rFont val="Calibri"/>
        <family val="2"/>
        <scheme val="minor"/>
      </rPr>
      <t>, 1 pound per cubic foot = 16 kg/ m</t>
    </r>
    <r>
      <rPr>
        <vertAlign val="superscript"/>
        <sz val="11"/>
        <rFont val="Calibri"/>
        <family val="2"/>
        <scheme val="minor"/>
      </rPr>
      <t>3</t>
    </r>
    <r>
      <rPr>
        <sz val="11"/>
        <rFont val="Calibri"/>
        <family val="2"/>
        <scheme val="minor"/>
      </rPr>
      <t>. </t>
    </r>
  </si>
  <si>
    <t>ci = Continuous insulation, NR = No Requirement, LS = Liner System. </t>
  </si>
  <si>
    <t>a</t>
  </si>
  <si>
    <r>
      <t xml:space="preserve">Where assembly </t>
    </r>
    <r>
      <rPr>
        <i/>
        <sz val="11"/>
        <rFont val="Calibri"/>
        <family val="2"/>
        <scheme val="minor"/>
      </rPr>
      <t>U-</t>
    </r>
    <r>
      <rPr>
        <sz val="11"/>
        <rFont val="Calibri"/>
        <family val="2"/>
        <scheme val="minor"/>
      </rPr>
      <t xml:space="preserve">factors, </t>
    </r>
    <r>
      <rPr>
        <i/>
        <sz val="11"/>
        <rFont val="Calibri"/>
        <family val="2"/>
        <scheme val="minor"/>
      </rPr>
      <t>C</t>
    </r>
    <r>
      <rPr>
        <sz val="11"/>
        <rFont val="Calibri"/>
        <family val="2"/>
        <scheme val="minor"/>
      </rPr>
      <t xml:space="preserve">-factors, and </t>
    </r>
    <r>
      <rPr>
        <i/>
        <sz val="11"/>
        <rFont val="Calibri"/>
        <family val="2"/>
        <scheme val="minor"/>
      </rPr>
      <t>F</t>
    </r>
    <r>
      <rPr>
        <sz val="11"/>
        <rFont val="Calibri"/>
        <family val="2"/>
        <scheme val="minor"/>
      </rPr>
      <t>-factors are established in ANSI/ASHRAE/IESNA 90.1 Appendix A, such opaque assemblies shall be a compliance alternative where those values meet the criteria of this table, and provided that the construction, excluding the cladding system on walls, complies with the appropriate construction details from ANSI/ ASHRAE/ISNEA 90.1 Appendix A. </t>
    </r>
  </si>
  <si>
    <t>b</t>
  </si>
  <si>
    <r>
      <t xml:space="preserve">Where </t>
    </r>
    <r>
      <rPr>
        <i/>
        <sz val="11"/>
        <rFont val="Calibri"/>
        <family val="2"/>
        <scheme val="minor"/>
      </rPr>
      <t>U-</t>
    </r>
    <r>
      <rPr>
        <sz val="11"/>
        <rFont val="Calibri"/>
        <family val="2"/>
        <scheme val="minor"/>
      </rPr>
      <t xml:space="preserve">factors have been established by testing in accordance with ASTM C1363, such opaque assemblies shall be a compliance alternative where those values meet the criteria of this table. The </t>
    </r>
    <r>
      <rPr>
        <i/>
        <sz val="11"/>
        <rFont val="Calibri"/>
        <family val="2"/>
        <scheme val="minor"/>
      </rPr>
      <t>R</t>
    </r>
    <r>
      <rPr>
        <sz val="11"/>
        <rFont val="Calibri"/>
        <family val="2"/>
        <scheme val="minor"/>
      </rPr>
      <t>-value of continuous insulation shall be permitted to be added to or subtracted from the original tested design. </t>
    </r>
  </si>
  <si>
    <t>c</t>
  </si>
  <si>
    <r>
      <t xml:space="preserve">Where heated slabs are below grade, below-grade walls shall comply with the </t>
    </r>
    <r>
      <rPr>
        <i/>
        <sz val="11"/>
        <rFont val="Calibri"/>
        <family val="2"/>
        <scheme val="minor"/>
      </rPr>
      <t>U-</t>
    </r>
    <r>
      <rPr>
        <sz val="11"/>
        <rFont val="Calibri"/>
        <family val="2"/>
        <scheme val="minor"/>
      </rPr>
      <t>factor requirements for above-grade mass walls. </t>
    </r>
  </si>
  <si>
    <t>d</t>
  </si>
  <si>
    <t>“Mass floors” shall be in accordance with Section C402.2.3. </t>
  </si>
  <si>
    <t>e</t>
  </si>
  <si>
    <t>The first value is for perimeter insulation and the second value is for full, under-slab insulation. </t>
  </si>
  <si>
    <t>f</t>
  </si>
  <si>
    <t>“Mass walls” shall be in accordance with Section C402.2.2. </t>
  </si>
  <si>
    <t>g</t>
  </si>
  <si>
    <t>Swinging door U-factors shall be determined in accordance with NFRC-100. </t>
  </si>
  <si>
    <t>h</t>
  </si>
  <si>
    <t>Garage doors having a single row of fenestration shall have an assembly U-factor less than or equal to 0.44, provided that the fenestration area is not more than 25 percent of the total door area. </t>
  </si>
  <si>
    <r>
      <t>TABLE C403.3.2(1)</t>
    </r>
    <r>
      <rPr>
        <sz val="11"/>
        <rFont val="Calibri"/>
        <family val="2"/>
        <scheme val="minor"/>
      </rPr>
      <t> </t>
    </r>
  </si>
  <si>
    <r>
      <t>MINIMUM EFFICIENCY REQUIREMENTS:</t>
    </r>
    <r>
      <rPr>
        <sz val="11"/>
        <rFont val="Calibri"/>
        <family val="2"/>
        <scheme val="minor"/>
      </rPr>
      <t> </t>
    </r>
  </si>
  <si>
    <r>
      <t>ELECTRICALLY OPERATED UNITARY AIR CONDITIONERS AND CONDENSING UNITS</t>
    </r>
    <r>
      <rPr>
        <sz val="11"/>
        <rFont val="Calibri"/>
        <family val="2"/>
        <scheme val="minor"/>
      </rPr>
      <t> </t>
    </r>
  </si>
  <si>
    <t>EQUIPMENT TYPE </t>
  </si>
  <si>
    <t>SIZE CATEGORY </t>
  </si>
  <si>
    <t>HEATING SECTION TYPE </t>
  </si>
  <si>
    <t xml:space="preserve">SUBCATEGORY OR RATING CONDITION </t>
  </si>
  <si>
    <t>MINIMUM EFFICIENCY </t>
  </si>
  <si>
    <r>
      <t>TEST PROCEDURE</t>
    </r>
    <r>
      <rPr>
        <b/>
        <vertAlign val="superscript"/>
        <sz val="11"/>
        <rFont val="Calibri"/>
        <family val="2"/>
        <scheme val="minor"/>
      </rPr>
      <t>a</t>
    </r>
    <r>
      <rPr>
        <b/>
        <sz val="11"/>
        <rFont val="Calibri"/>
        <family val="2"/>
        <scheme val="minor"/>
      </rPr>
      <t> </t>
    </r>
  </si>
  <si>
    <t>Air conditioners, air cooled </t>
  </si>
  <si>
    <r>
      <t xml:space="preserve">&lt; 65,000 Btu/h </t>
    </r>
    <r>
      <rPr>
        <vertAlign val="superscript"/>
        <sz val="11"/>
        <rFont val="Calibri"/>
        <family val="2"/>
        <scheme val="minor"/>
      </rPr>
      <t>b</t>
    </r>
    <r>
      <rPr>
        <sz val="11"/>
        <rFont val="Calibri"/>
        <family val="2"/>
        <scheme val="minor"/>
      </rPr>
      <t> </t>
    </r>
  </si>
  <si>
    <t>All </t>
  </si>
  <si>
    <r>
      <t xml:space="preserve">Split system </t>
    </r>
    <r>
      <rPr>
        <vertAlign val="superscript"/>
        <sz val="11"/>
        <rFont val="Calibri"/>
        <family val="2"/>
        <scheme val="minor"/>
      </rPr>
      <t>b</t>
    </r>
    <r>
      <rPr>
        <sz val="11"/>
        <rFont val="Calibri"/>
        <family val="2"/>
        <scheme val="minor"/>
      </rPr>
      <t> </t>
    </r>
  </si>
  <si>
    <r>
      <t>13.0 SEER</t>
    </r>
    <r>
      <rPr>
        <vertAlign val="superscript"/>
        <sz val="11"/>
        <rFont val="Calibri"/>
        <family val="2"/>
        <scheme val="minor"/>
      </rPr>
      <t>d</t>
    </r>
    <r>
      <rPr>
        <sz val="11"/>
        <rFont val="Calibri"/>
        <family val="2"/>
        <scheme val="minor"/>
      </rPr>
      <t> </t>
    </r>
  </si>
  <si>
    <t>before 1/1/2023 </t>
  </si>
  <si>
    <t>13.4 SEER2 </t>
  </si>
  <si>
    <t>AHRI 210/240-2017 </t>
  </si>
  <si>
    <r>
      <t xml:space="preserve">Single package </t>
    </r>
    <r>
      <rPr>
        <vertAlign val="superscript"/>
        <sz val="11"/>
        <rFont val="Calibri"/>
        <family val="2"/>
        <scheme val="minor"/>
      </rPr>
      <t>b</t>
    </r>
    <r>
      <rPr>
        <sz val="11"/>
        <rFont val="Calibri"/>
        <family val="2"/>
        <scheme val="minor"/>
      </rPr>
      <t> </t>
    </r>
  </si>
  <si>
    <r>
      <t>14.0 SEER</t>
    </r>
    <r>
      <rPr>
        <vertAlign val="superscript"/>
        <sz val="11"/>
        <rFont val="Calibri"/>
        <family val="2"/>
        <scheme val="minor"/>
      </rPr>
      <t>d</t>
    </r>
    <r>
      <rPr>
        <sz val="11"/>
        <rFont val="Calibri"/>
        <family val="2"/>
        <scheme val="minor"/>
      </rPr>
      <t> </t>
    </r>
  </si>
  <si>
    <t>after 1/1/2023 </t>
  </si>
  <si>
    <t>Space constrained, air cooled </t>
  </si>
  <si>
    <r>
      <t xml:space="preserve"> 30,000 Btu/h </t>
    </r>
    <r>
      <rPr>
        <vertAlign val="superscript"/>
        <sz val="11"/>
        <rFont val="Calibri"/>
        <family val="2"/>
        <scheme val="minor"/>
      </rPr>
      <t>b</t>
    </r>
    <r>
      <rPr>
        <sz val="11"/>
        <rFont val="Calibri"/>
        <family val="2"/>
        <scheme val="minor"/>
      </rPr>
      <t> </t>
    </r>
  </si>
  <si>
    <r>
      <t xml:space="preserve">Split System and Single Package </t>
    </r>
    <r>
      <rPr>
        <vertAlign val="superscript"/>
        <sz val="11"/>
        <rFont val="Calibri"/>
        <family val="2"/>
        <scheme val="minor"/>
      </rPr>
      <t>b</t>
    </r>
    <r>
      <rPr>
        <sz val="11"/>
        <rFont val="Calibri"/>
        <family val="2"/>
        <scheme val="minor"/>
      </rPr>
      <t> </t>
    </r>
  </si>
  <si>
    <r>
      <t>12.0 SEER</t>
    </r>
    <r>
      <rPr>
        <vertAlign val="superscript"/>
        <sz val="11"/>
        <rFont val="Calibri"/>
        <family val="2"/>
        <scheme val="minor"/>
      </rPr>
      <t>d</t>
    </r>
    <r>
      <rPr>
        <sz val="11"/>
        <rFont val="Calibri"/>
        <family val="2"/>
        <scheme val="minor"/>
      </rPr>
      <t> </t>
    </r>
  </si>
  <si>
    <t>AHRI 210/240-2023 </t>
  </si>
  <si>
    <t>11.7 SEER2 </t>
  </si>
  <si>
    <t>Small-duct high-velocity, air cooled </t>
  </si>
  <si>
    <r>
      <t xml:space="preserve">Split System </t>
    </r>
    <r>
      <rPr>
        <vertAlign val="superscript"/>
        <sz val="11"/>
        <rFont val="Calibri"/>
        <family val="2"/>
        <scheme val="minor"/>
      </rPr>
      <t>b</t>
    </r>
    <r>
      <rPr>
        <sz val="11"/>
        <rFont val="Calibri"/>
        <family val="2"/>
        <scheme val="minor"/>
      </rPr>
      <t> </t>
    </r>
  </si>
  <si>
    <t>12.1 SEER2 </t>
  </si>
  <si>
    <t> 65,000 Btu/h and </t>
  </si>
  <si>
    <t>Electric Resistance </t>
  </si>
  <si>
    <t>Split System and Single Package </t>
  </si>
  <si>
    <r>
      <t>11.2 EER</t>
    </r>
    <r>
      <rPr>
        <vertAlign val="superscript"/>
        <sz val="11"/>
        <rFont val="Calibri"/>
        <family val="2"/>
        <scheme val="minor"/>
      </rPr>
      <t>d</t>
    </r>
    <r>
      <rPr>
        <sz val="11"/>
        <rFont val="Calibri"/>
        <family val="2"/>
        <scheme val="minor"/>
      </rPr>
      <t> </t>
    </r>
  </si>
  <si>
    <t>AHRI 340/360 </t>
  </si>
  <si>
    <t>&lt; 135,000 Btu/h </t>
  </si>
  <si>
    <t>(or None) </t>
  </si>
  <si>
    <r>
      <t>12.9 IEER</t>
    </r>
    <r>
      <rPr>
        <vertAlign val="superscript"/>
        <sz val="11"/>
        <rFont val="Calibri"/>
        <family val="2"/>
        <scheme val="minor"/>
      </rPr>
      <t>d</t>
    </r>
    <r>
      <rPr>
        <sz val="11"/>
        <rFont val="Calibri"/>
        <family val="2"/>
        <scheme val="minor"/>
      </rPr>
      <t> </t>
    </r>
  </si>
  <si>
    <t>14.8 IEER </t>
  </si>
  <si>
    <t>All other </t>
  </si>
  <si>
    <r>
      <t>11.0 EER</t>
    </r>
    <r>
      <rPr>
        <vertAlign val="superscript"/>
        <sz val="11"/>
        <rFont val="Calibri"/>
        <family val="2"/>
        <scheme val="minor"/>
      </rPr>
      <t>d</t>
    </r>
    <r>
      <rPr>
        <sz val="11"/>
        <rFont val="Calibri"/>
        <family val="2"/>
        <scheme val="minor"/>
      </rPr>
      <t> </t>
    </r>
  </si>
  <si>
    <r>
      <t>12.7 IEER</t>
    </r>
    <r>
      <rPr>
        <vertAlign val="superscript"/>
        <sz val="11"/>
        <rFont val="Calibri"/>
        <family val="2"/>
        <scheme val="minor"/>
      </rPr>
      <t>d</t>
    </r>
    <r>
      <rPr>
        <sz val="11"/>
        <rFont val="Calibri"/>
        <family val="2"/>
        <scheme val="minor"/>
      </rPr>
      <t> </t>
    </r>
  </si>
  <si>
    <t>14.6 IEER </t>
  </si>
  <si>
    <t> 135,000 Btu/h and </t>
  </si>
  <si>
    <t>&lt; 240,000 Btu/h </t>
  </si>
  <si>
    <r>
      <t>12.4 IEER</t>
    </r>
    <r>
      <rPr>
        <vertAlign val="superscript"/>
        <sz val="11"/>
        <rFont val="Calibri"/>
        <family val="2"/>
        <scheme val="minor"/>
      </rPr>
      <t>d</t>
    </r>
    <r>
      <rPr>
        <sz val="11"/>
        <rFont val="Calibri"/>
        <family val="2"/>
        <scheme val="minor"/>
      </rPr>
      <t> </t>
    </r>
  </si>
  <si>
    <t>14.2 IEER </t>
  </si>
  <si>
    <t>All other</t>
  </si>
  <si>
    <r>
      <t>10.8 EER</t>
    </r>
    <r>
      <rPr>
        <vertAlign val="superscript"/>
        <sz val="11"/>
        <rFont val="Calibri"/>
        <family val="2"/>
        <scheme val="minor"/>
      </rPr>
      <t>d</t>
    </r>
    <r>
      <rPr>
        <sz val="11"/>
        <rFont val="Calibri"/>
        <family val="2"/>
        <scheme val="minor"/>
      </rPr>
      <t> </t>
    </r>
  </si>
  <si>
    <r>
      <t>12.2 IEER</t>
    </r>
    <r>
      <rPr>
        <vertAlign val="superscript"/>
        <sz val="11"/>
        <rFont val="Calibri"/>
        <family val="2"/>
        <scheme val="minor"/>
      </rPr>
      <t>d</t>
    </r>
    <r>
      <rPr>
        <sz val="11"/>
        <rFont val="Calibri"/>
        <family val="2"/>
        <scheme val="minor"/>
      </rPr>
      <t> </t>
    </r>
  </si>
  <si>
    <t>14.0 IEER </t>
  </si>
  <si>
    <t> 240,000 Btu/h and </t>
  </si>
  <si>
    <r>
      <t>10.0 EER</t>
    </r>
    <r>
      <rPr>
        <vertAlign val="superscript"/>
        <sz val="11"/>
        <rFont val="Calibri"/>
        <family val="2"/>
        <scheme val="minor"/>
      </rPr>
      <t>d</t>
    </r>
    <r>
      <rPr>
        <sz val="11"/>
        <rFont val="Calibri"/>
        <family val="2"/>
        <scheme val="minor"/>
      </rPr>
      <t> </t>
    </r>
  </si>
  <si>
    <t>&lt; 760,000 Btu/h </t>
  </si>
  <si>
    <r>
      <t>11.6 IEER</t>
    </r>
    <r>
      <rPr>
        <vertAlign val="superscript"/>
        <sz val="11"/>
        <rFont val="Calibri"/>
        <family val="2"/>
        <scheme val="minor"/>
      </rPr>
      <t>d</t>
    </r>
    <r>
      <rPr>
        <sz val="11"/>
        <rFont val="Calibri"/>
        <family val="2"/>
        <scheme val="minor"/>
      </rPr>
      <t> </t>
    </r>
  </si>
  <si>
    <t>13.2 IEER </t>
  </si>
  <si>
    <r>
      <t>9.7 EER</t>
    </r>
    <r>
      <rPr>
        <vertAlign val="superscript"/>
        <sz val="11"/>
        <rFont val="Calibri"/>
        <family val="2"/>
        <scheme val="minor"/>
      </rPr>
      <t>d</t>
    </r>
    <r>
      <rPr>
        <sz val="11"/>
        <rFont val="Calibri"/>
        <family val="2"/>
        <scheme val="minor"/>
      </rPr>
      <t> </t>
    </r>
  </si>
  <si>
    <r>
      <t>11.2 IEER</t>
    </r>
    <r>
      <rPr>
        <vertAlign val="superscript"/>
        <sz val="11"/>
        <rFont val="Calibri"/>
        <family val="2"/>
        <scheme val="minor"/>
      </rPr>
      <t>d</t>
    </r>
    <r>
      <rPr>
        <sz val="11"/>
        <rFont val="Calibri"/>
        <family val="2"/>
        <scheme val="minor"/>
      </rPr>
      <t> </t>
    </r>
  </si>
  <si>
    <t>12.5 IEER </t>
  </si>
  <si>
    <t> 760,000 Btu/h </t>
  </si>
  <si>
    <r>
      <t>9.8 EER</t>
    </r>
    <r>
      <rPr>
        <vertAlign val="superscript"/>
        <sz val="11"/>
        <rFont val="Calibri"/>
        <family val="2"/>
        <scheme val="minor"/>
      </rPr>
      <t>d</t>
    </r>
    <r>
      <rPr>
        <sz val="11"/>
        <rFont val="Calibri"/>
        <family val="2"/>
        <scheme val="minor"/>
      </rPr>
      <t> </t>
    </r>
  </si>
  <si>
    <r>
      <t>11.4 IEER</t>
    </r>
    <r>
      <rPr>
        <vertAlign val="superscript"/>
        <sz val="11"/>
        <rFont val="Calibri"/>
        <family val="2"/>
        <scheme val="minor"/>
      </rPr>
      <t>d</t>
    </r>
    <r>
      <rPr>
        <sz val="11"/>
        <rFont val="Calibri"/>
        <family val="2"/>
        <scheme val="minor"/>
      </rPr>
      <t> </t>
    </r>
  </si>
  <si>
    <t>13.0 IEER </t>
  </si>
  <si>
    <r>
      <t>9.5 EER</t>
    </r>
    <r>
      <rPr>
        <vertAlign val="superscript"/>
        <sz val="11"/>
        <rFont val="Calibri"/>
        <family val="2"/>
        <scheme val="minor"/>
      </rPr>
      <t>d</t>
    </r>
    <r>
      <rPr>
        <sz val="11"/>
        <rFont val="Calibri"/>
        <family val="2"/>
        <scheme val="minor"/>
      </rPr>
      <t> </t>
    </r>
  </si>
  <si>
    <r>
      <t>11.0 IEER</t>
    </r>
    <r>
      <rPr>
        <vertAlign val="superscript"/>
        <sz val="11"/>
        <rFont val="Calibri"/>
        <family val="2"/>
        <scheme val="minor"/>
      </rPr>
      <t>d</t>
    </r>
    <r>
      <rPr>
        <sz val="11"/>
        <rFont val="Calibri"/>
        <family val="2"/>
        <scheme val="minor"/>
      </rPr>
      <t> </t>
    </r>
  </si>
  <si>
    <t>12.3 IEER </t>
  </si>
  <si>
    <t>Air conditioners, water cooled </t>
  </si>
  <si>
    <t>12.1 EER </t>
  </si>
  <si>
    <t>AHRI 210/240 </t>
  </si>
  <si>
    <t>13.9 IEER </t>
  </si>
  <si>
    <t>11.9 EER </t>
  </si>
  <si>
    <t>13.7 IEER </t>
  </si>
  <si>
    <t>12.5 EER </t>
  </si>
  <si>
    <t>12.3 EER </t>
  </si>
  <si>
    <t>12.4 EER </t>
  </si>
  <si>
    <t>13.6 IEER </t>
  </si>
  <si>
    <t>12.2 EER </t>
  </si>
  <si>
    <t>13.4 IEER </t>
  </si>
  <si>
    <t>13.5 IEER </t>
  </si>
  <si>
    <t>12.0 EER </t>
  </si>
  <si>
    <t>13.3 IEER </t>
  </si>
  <si>
    <t>Air conditioners, evaporatively cooled </t>
  </si>
  <si>
    <r>
      <t>&lt; 65,000 Btu/h</t>
    </r>
    <r>
      <rPr>
        <vertAlign val="superscript"/>
        <sz val="11"/>
        <rFont val="Calibri"/>
        <family val="2"/>
        <scheme val="minor"/>
      </rPr>
      <t>b</t>
    </r>
    <r>
      <rPr>
        <sz val="11"/>
        <rFont val="Calibri"/>
        <family val="2"/>
        <scheme val="minor"/>
      </rPr>
      <t> </t>
    </r>
  </si>
  <si>
    <t>Electric Resistance  </t>
  </si>
  <si>
    <t>12.1 IEER </t>
  </si>
  <si>
    <t>12.2 IEER </t>
  </si>
  <si>
    <t>11.8 EER </t>
  </si>
  <si>
    <t>12.0 IEER </t>
  </si>
  <si>
    <t>11.7 EER </t>
  </si>
  <si>
    <t>11.9 IEER </t>
  </si>
  <si>
    <t>11.5 EER </t>
  </si>
  <si>
    <t>11.7 IEER </t>
  </si>
  <si>
    <t>Condensing units, air cooled </t>
  </si>
  <si>
    <t> 135,000 Btu/h </t>
  </si>
  <si>
    <t>— </t>
  </si>
  <si>
    <t>10.5 EER </t>
  </si>
  <si>
    <t>AHRI 365 </t>
  </si>
  <si>
    <t>11.8 IEER </t>
  </si>
  <si>
    <t>Condensing units, water cooled </t>
  </si>
  <si>
    <t>13.5 EER </t>
  </si>
  <si>
    <t>Condensing units, evaporatively cooled </t>
  </si>
  <si>
    <t>For SI: 1 British thermal unit per hour = 0.2931 W. </t>
  </si>
  <si>
    <t>Chapter 6 contains a complete specification of the referenced test procedure, including the reference year version of the test procedure. </t>
  </si>
  <si>
    <t> Single-phase, US air-cooled air conditioners less than 65,000 Btu/h are regulated as consumer products by the US Department of Energy Code of Federal Regulations DOE 10 CFR 430. SEER and SEER2 values for single-phase products are set by the US Department of Energy. </t>
  </si>
  <si>
    <t>This table is a replica of ASHRAE 90.1 Table 6.8.1-1 Electrically Operated Unitary Air Conditioners and Condensing Units-Minimum Efficiency Requirements less the values for equipment for applications outside the US. </t>
  </si>
  <si>
    <t>This efficiency value shall be used for equipment manufactured prior to January 1, 2023. </t>
  </si>
  <si>
    <r>
      <t>TABLE C403.3.2(2)</t>
    </r>
    <r>
      <rPr>
        <sz val="11"/>
        <rFont val="Calibri"/>
        <family val="2"/>
        <scheme val="minor"/>
      </rPr>
      <t> </t>
    </r>
  </si>
  <si>
    <r>
      <t>MINIMUM EFFICIENCY REQUIREMENTS: ELECTRICALLY OPERATED AIR-COOLED UNITARY HEAT PUMPS</t>
    </r>
    <r>
      <rPr>
        <sz val="11"/>
        <rFont val="Calibri"/>
        <family val="2"/>
        <scheme val="minor"/>
      </rPr>
      <t> </t>
    </r>
  </si>
  <si>
    <r>
      <t>EQUIPMENT TYPE</t>
    </r>
    <r>
      <rPr>
        <sz val="11"/>
        <rFont val="Calibri"/>
        <family val="2"/>
        <scheme val="minor"/>
      </rPr>
      <t> </t>
    </r>
  </si>
  <si>
    <r>
      <t>SIZE CATEGORY</t>
    </r>
    <r>
      <rPr>
        <sz val="11"/>
        <rFont val="Calibri"/>
        <family val="2"/>
        <scheme val="minor"/>
      </rPr>
      <t> </t>
    </r>
  </si>
  <si>
    <r>
      <t>HEATING SECTION TYPE</t>
    </r>
    <r>
      <rPr>
        <sz val="11"/>
        <rFont val="Calibri"/>
        <family val="2"/>
        <scheme val="minor"/>
      </rPr>
      <t> </t>
    </r>
  </si>
  <si>
    <r>
      <t>SUBCATEGORY OR RATING CONDITION</t>
    </r>
    <r>
      <rPr>
        <sz val="11"/>
        <rFont val="Calibri"/>
        <family val="2"/>
        <scheme val="minor"/>
      </rPr>
      <t> </t>
    </r>
  </si>
  <si>
    <r>
      <t>MINIMUM EFFICIENCY</t>
    </r>
    <r>
      <rPr>
        <sz val="11"/>
        <rFont val="Calibri"/>
        <family val="2"/>
        <scheme val="minor"/>
      </rPr>
      <t> </t>
    </r>
  </si>
  <si>
    <r>
      <rPr>
        <b/>
        <sz val="11"/>
        <color rgb="FF000000"/>
        <rFont val="Calibri"/>
        <family val="2"/>
        <scheme val="minor"/>
      </rPr>
      <t xml:space="preserve">TEST PROCEDURE </t>
    </r>
    <r>
      <rPr>
        <b/>
        <vertAlign val="superscript"/>
        <sz val="11"/>
        <color rgb="FF000000"/>
        <rFont val="Calibri"/>
        <family val="2"/>
        <scheme val="minor"/>
      </rPr>
      <t>a</t>
    </r>
    <r>
      <rPr>
        <sz val="11"/>
        <color rgb="FF000000"/>
        <rFont val="Calibri"/>
        <family val="2"/>
        <scheme val="minor"/>
      </rPr>
      <t> </t>
    </r>
  </si>
  <si>
    <t>Air cooled (cooling mode) </t>
  </si>
  <si>
    <t>&lt; 66,000 Btu/h </t>
  </si>
  <si>
    <t>14.3 SEER2 </t>
  </si>
  <si>
    <r>
      <t xml:space="preserve">Single Package </t>
    </r>
    <r>
      <rPr>
        <vertAlign val="superscript"/>
        <sz val="11"/>
        <rFont val="Calibri"/>
        <family val="2"/>
        <scheme val="minor"/>
      </rPr>
      <t>b</t>
    </r>
    <r>
      <rPr>
        <sz val="11"/>
        <rFont val="Calibri"/>
        <family val="2"/>
        <scheme val="minor"/>
      </rPr>
      <t> </t>
    </r>
  </si>
  <si>
    <t>Space constrained, air cooled (cooling mode) </t>
  </si>
  <si>
    <t> 30,000 Btu/h </t>
  </si>
  <si>
    <t>Single-duct high-velocity, air cooled (cooling mode) </t>
  </si>
  <si>
    <t>&lt; 65,000 Btu/h </t>
  </si>
  <si>
    <t>12.0 SEER2 </t>
  </si>
  <si>
    <t>14.1 IEER </t>
  </si>
  <si>
    <r>
      <t>12.0 IEER</t>
    </r>
    <r>
      <rPr>
        <vertAlign val="superscript"/>
        <sz val="11"/>
        <rFont val="Calibri"/>
        <family val="2"/>
        <scheme val="minor"/>
      </rPr>
      <t>d</t>
    </r>
    <r>
      <rPr>
        <sz val="11"/>
        <rFont val="Calibri"/>
        <family val="2"/>
        <scheme val="minor"/>
      </rPr>
      <t> </t>
    </r>
  </si>
  <si>
    <r>
      <t>10.6 EER</t>
    </r>
    <r>
      <rPr>
        <vertAlign val="superscript"/>
        <sz val="11"/>
        <rFont val="Calibri"/>
        <family val="2"/>
        <scheme val="minor"/>
      </rPr>
      <t>d</t>
    </r>
    <r>
      <rPr>
        <sz val="11"/>
        <rFont val="Calibri"/>
        <family val="2"/>
        <scheme val="minor"/>
      </rPr>
      <t> </t>
    </r>
  </si>
  <si>
    <r>
      <t>10.4 EER</t>
    </r>
    <r>
      <rPr>
        <vertAlign val="superscript"/>
        <sz val="11"/>
        <rFont val="Calibri"/>
        <family val="2"/>
        <scheme val="minor"/>
      </rPr>
      <t>d</t>
    </r>
    <r>
      <rPr>
        <sz val="11"/>
        <rFont val="Calibri"/>
        <family val="2"/>
        <scheme val="minor"/>
      </rPr>
      <t> </t>
    </r>
  </si>
  <si>
    <t> 240,000 Btu/h </t>
  </si>
  <si>
    <r>
      <t>10.6 IEER</t>
    </r>
    <r>
      <rPr>
        <vertAlign val="superscript"/>
        <sz val="11"/>
        <rFont val="Calibri"/>
        <family val="2"/>
        <scheme val="minor"/>
      </rPr>
      <t>d</t>
    </r>
    <r>
      <rPr>
        <sz val="11"/>
        <rFont val="Calibri"/>
        <family val="2"/>
        <scheme val="minor"/>
      </rPr>
      <t> </t>
    </r>
  </si>
  <si>
    <r>
      <t>9.3 EER</t>
    </r>
    <r>
      <rPr>
        <vertAlign val="superscript"/>
        <sz val="11"/>
        <rFont val="Calibri"/>
        <family val="2"/>
        <scheme val="minor"/>
      </rPr>
      <t>d</t>
    </r>
    <r>
      <rPr>
        <sz val="11"/>
        <rFont val="Calibri"/>
        <family val="2"/>
        <scheme val="minor"/>
      </rPr>
      <t> </t>
    </r>
  </si>
  <si>
    <r>
      <t>10.4 IEER</t>
    </r>
    <r>
      <rPr>
        <vertAlign val="superscript"/>
        <sz val="11"/>
        <rFont val="Calibri"/>
        <family val="2"/>
        <scheme val="minor"/>
      </rPr>
      <t>d</t>
    </r>
    <r>
      <rPr>
        <sz val="11"/>
        <rFont val="Calibri"/>
        <family val="2"/>
        <scheme val="minor"/>
      </rPr>
      <t> </t>
    </r>
  </si>
  <si>
    <t>Air cooled (heating mode) </t>
  </si>
  <si>
    <r>
      <t xml:space="preserve">8.2 HSPF </t>
    </r>
    <r>
      <rPr>
        <vertAlign val="superscript"/>
        <sz val="11"/>
        <rFont val="Calibri"/>
        <family val="2"/>
        <scheme val="minor"/>
      </rPr>
      <t>d</t>
    </r>
    <r>
      <rPr>
        <sz val="11"/>
        <rFont val="Calibri"/>
        <family val="2"/>
        <scheme val="minor"/>
      </rPr>
      <t> </t>
    </r>
  </si>
  <si>
    <t>7.5 HSPF2 </t>
  </si>
  <si>
    <t>after 1/1/202 </t>
  </si>
  <si>
    <r>
      <t xml:space="preserve">8.0 HSPF </t>
    </r>
    <r>
      <rPr>
        <vertAlign val="superscript"/>
        <sz val="11"/>
        <rFont val="Calibri"/>
        <family val="2"/>
        <scheme val="minor"/>
      </rPr>
      <t>d</t>
    </r>
    <r>
      <rPr>
        <sz val="11"/>
        <rFont val="Calibri"/>
        <family val="2"/>
        <scheme val="minor"/>
      </rPr>
      <t> </t>
    </r>
  </si>
  <si>
    <t>6.7 HSPF2 </t>
  </si>
  <si>
    <t>Space constrained, air cooled (heating mode) </t>
  </si>
  <si>
    <t> 30,000 Btu/h  </t>
  </si>
  <si>
    <r>
      <t xml:space="preserve">7.4 HSPF </t>
    </r>
    <r>
      <rPr>
        <vertAlign val="superscript"/>
        <sz val="11"/>
        <rFont val="Calibri"/>
        <family val="2"/>
        <scheme val="minor"/>
      </rPr>
      <t>d</t>
    </r>
    <r>
      <rPr>
        <sz val="11"/>
        <rFont val="Calibri"/>
        <family val="2"/>
        <scheme val="minor"/>
      </rPr>
      <t> </t>
    </r>
  </si>
  <si>
    <t>6.3 HSPF2 </t>
  </si>
  <si>
    <t>Small-duct high velocity, air cooled (heating mode) </t>
  </si>
  <si>
    <t>6.1 HSPF2 </t>
  </si>
  <si>
    <t>47ºF db/43ºF wb </t>
  </si>
  <si>
    <r>
      <t>3.30 COP</t>
    </r>
    <r>
      <rPr>
        <vertAlign val="subscript"/>
        <sz val="11"/>
        <rFont val="Calibri"/>
        <family val="2"/>
        <scheme val="minor"/>
      </rPr>
      <t>H</t>
    </r>
    <r>
      <rPr>
        <sz val="11"/>
        <rFont val="Calibri"/>
        <family val="2"/>
        <scheme val="minor"/>
      </rPr>
      <t xml:space="preserve"> </t>
    </r>
    <r>
      <rPr>
        <vertAlign val="superscript"/>
        <sz val="11"/>
        <rFont val="Calibri"/>
        <family val="2"/>
        <scheme val="minor"/>
      </rPr>
      <t>d</t>
    </r>
    <r>
      <rPr>
        <sz val="11"/>
        <rFont val="Calibri"/>
        <family val="2"/>
        <scheme val="minor"/>
      </rPr>
      <t> </t>
    </r>
  </si>
  <si>
    <t>&lt; 135,000 Btu/h (cooling capacity) </t>
  </si>
  <si>
    <t>outdoor air </t>
  </si>
  <si>
    <r>
      <t>3.40 COP</t>
    </r>
    <r>
      <rPr>
        <vertAlign val="subscript"/>
        <sz val="11"/>
        <rFont val="Calibri"/>
        <family val="2"/>
        <scheme val="minor"/>
      </rPr>
      <t>H</t>
    </r>
    <r>
      <rPr>
        <sz val="11"/>
        <rFont val="Calibri"/>
        <family val="2"/>
        <scheme val="minor"/>
      </rPr>
      <t> </t>
    </r>
  </si>
  <si>
    <t>17ºF db/15ºF wb outdoor air </t>
  </si>
  <si>
    <r>
      <t>2.25 COP</t>
    </r>
    <r>
      <rPr>
        <vertAlign val="subscript"/>
        <sz val="11"/>
        <rFont val="Calibri"/>
        <family val="2"/>
        <scheme val="minor"/>
      </rPr>
      <t xml:space="preserve"> H</t>
    </r>
    <r>
      <rPr>
        <sz val="11"/>
        <rFont val="Calibri"/>
        <family val="2"/>
        <scheme val="minor"/>
      </rPr>
      <t> </t>
    </r>
  </si>
  <si>
    <t>47ºF db/43ºF wboutdoor air </t>
  </si>
  <si>
    <r>
      <t>3.20 COP</t>
    </r>
    <r>
      <rPr>
        <vertAlign val="subscript"/>
        <sz val="11"/>
        <rFont val="Calibri"/>
        <family val="2"/>
        <scheme val="minor"/>
      </rPr>
      <t>H</t>
    </r>
    <r>
      <rPr>
        <sz val="11"/>
        <rFont val="Calibri"/>
        <family val="2"/>
        <scheme val="minor"/>
      </rPr>
      <t xml:space="preserve"> </t>
    </r>
    <r>
      <rPr>
        <vertAlign val="superscript"/>
        <sz val="11"/>
        <rFont val="Calibri"/>
        <family val="2"/>
        <scheme val="minor"/>
      </rPr>
      <t>d</t>
    </r>
    <r>
      <rPr>
        <sz val="11"/>
        <rFont val="Calibri"/>
        <family val="2"/>
        <scheme val="minor"/>
      </rPr>
      <t> </t>
    </r>
  </si>
  <si>
    <t>&lt; 240,000 Btu/h (cooling capacity) </t>
  </si>
  <si>
    <r>
      <t>3.30 COP</t>
    </r>
    <r>
      <rPr>
        <vertAlign val="subscript"/>
        <sz val="11"/>
        <rFont val="Calibri"/>
        <family val="2"/>
        <scheme val="minor"/>
      </rPr>
      <t>H</t>
    </r>
    <r>
      <rPr>
        <sz val="11"/>
        <rFont val="Calibri"/>
        <family val="2"/>
        <scheme val="minor"/>
      </rPr>
      <t> </t>
    </r>
  </si>
  <si>
    <r>
      <t>2.05 COP</t>
    </r>
    <r>
      <rPr>
        <vertAlign val="subscript"/>
        <sz val="11"/>
        <rFont val="Calibri"/>
        <family val="2"/>
        <scheme val="minor"/>
      </rPr>
      <t>H</t>
    </r>
    <r>
      <rPr>
        <sz val="11"/>
        <rFont val="Calibri"/>
        <family val="2"/>
        <scheme val="minor"/>
      </rPr>
      <t> </t>
    </r>
  </si>
  <si>
    <t> 240,000 Btu/h (cooling capacity) </t>
  </si>
  <si>
    <r>
      <t>3.20 COP</t>
    </r>
    <r>
      <rPr>
        <vertAlign val="subscript"/>
        <sz val="11"/>
        <rFont val="Calibri"/>
        <family val="2"/>
        <scheme val="minor"/>
      </rPr>
      <t>H</t>
    </r>
    <r>
      <rPr>
        <sz val="11"/>
        <rFont val="Calibri"/>
        <family val="2"/>
        <scheme val="minor"/>
      </rPr>
      <t> </t>
    </r>
  </si>
  <si>
    <t>17ºF db/15ºF wb </t>
  </si>
  <si>
    <t>For SI: 1 British thermal unit per hour = 0.2931 W, °C = [(°F) – 32]/1.8. </t>
  </si>
  <si>
    <t> Single-phase, US air-cooled heat pumps less than 65,000 Btu/h are regulated as consumer products by the US Department of Energy Code of Federal Regulations DOE 10 CFR 430. SEER, SEER2 and HSPF values for single-phase products are set by the US Department of Energy. </t>
  </si>
  <si>
    <t>This table is a replica of ASHRAE 90.1 Table 6.8.1-2 Electrically Operated Air-cooled Unitary Heat Pumps-Minimum Efficiency Requirements less the values for equipment for applications outside the US. </t>
  </si>
  <si>
    <r>
      <t>TABLE C403.3.2(3)</t>
    </r>
    <r>
      <rPr>
        <sz val="11"/>
        <rFont val="Calibri"/>
        <family val="2"/>
        <scheme val="minor"/>
      </rPr>
      <t> </t>
    </r>
  </si>
  <si>
    <r>
      <t xml:space="preserve">WATER CHILLING PACKAGES – EFFICIENCY REQUIREMENTS </t>
    </r>
    <r>
      <rPr>
        <b/>
        <vertAlign val="superscript"/>
        <sz val="11"/>
        <rFont val="Calibri"/>
        <family val="2"/>
        <scheme val="minor"/>
      </rPr>
      <t>a,</t>
    </r>
    <r>
      <rPr>
        <b/>
        <sz val="11"/>
        <rFont val="Calibri"/>
        <family val="2"/>
        <scheme val="minor"/>
      </rPr>
      <t xml:space="preserve"> </t>
    </r>
    <r>
      <rPr>
        <b/>
        <vertAlign val="superscript"/>
        <sz val="11"/>
        <rFont val="Calibri"/>
        <family val="2"/>
        <scheme val="minor"/>
      </rPr>
      <t>b,</t>
    </r>
    <r>
      <rPr>
        <b/>
        <sz val="11"/>
        <rFont val="Calibri"/>
        <family val="2"/>
        <scheme val="minor"/>
      </rPr>
      <t xml:space="preserve"> </t>
    </r>
    <r>
      <rPr>
        <b/>
        <vertAlign val="superscript"/>
        <sz val="11"/>
        <rFont val="Calibri"/>
        <family val="2"/>
        <scheme val="minor"/>
      </rPr>
      <t>e, f</t>
    </r>
    <r>
      <rPr>
        <sz val="11"/>
        <rFont val="Calibri"/>
        <family val="2"/>
        <scheme val="minor"/>
      </rPr>
      <t> </t>
    </r>
  </si>
  <si>
    <t>UNITS </t>
  </si>
  <si>
    <t>PATH A </t>
  </si>
  <si>
    <t>PATH B </t>
  </si>
  <si>
    <r>
      <t xml:space="preserve">TEST PROCEDURE </t>
    </r>
    <r>
      <rPr>
        <b/>
        <vertAlign val="superscript"/>
        <sz val="11"/>
        <color rgb="FF000000"/>
        <rFont val="Calibri"/>
        <family val="2"/>
        <scheme val="minor"/>
      </rPr>
      <t>c</t>
    </r>
    <r>
      <rPr>
        <b/>
        <sz val="11"/>
        <color rgb="FF000000"/>
        <rFont val="Calibri"/>
        <family val="2"/>
        <scheme val="minor"/>
      </rPr>
      <t> </t>
    </r>
  </si>
  <si>
    <t>Air-cooled chillers </t>
  </si>
  <si>
    <t>&lt; 150 Tons </t>
  </si>
  <si>
    <t>EER (Btu/Wh) </t>
  </si>
  <si>
    <t> 10.100 FL </t>
  </si>
  <si>
    <t> 9.700 FL </t>
  </si>
  <si>
    <t>AHRI 550/ 590 </t>
  </si>
  <si>
    <t> 13.700 IPLV.IP </t>
  </si>
  <si>
    <t> 15.800 IPLV.IP </t>
  </si>
  <si>
    <t> 150 Tons </t>
  </si>
  <si>
    <t> 14.000 IPLV.IP </t>
  </si>
  <si>
    <t> 16.100 IPLV.IP </t>
  </si>
  <si>
    <t>Air cooled without condenser, electrically operated </t>
  </si>
  <si>
    <t>All capacities </t>
  </si>
  <si>
    <t>Air-cooled chillers without condenser shall be rated with matching condensers and comply with air-cooled chiller efficiency requirements. </t>
  </si>
  <si>
    <t>Water cooled, electrically operated positive displacement </t>
  </si>
  <si>
    <t>&lt; 75 Tons </t>
  </si>
  <si>
    <t>kW/ton </t>
  </si>
  <si>
    <t> 0.750 FL </t>
  </si>
  <si>
    <t> 0.780 FL </t>
  </si>
  <si>
    <t> 0.600 IPLV.IP </t>
  </si>
  <si>
    <t> 0.500 IPLV.IP </t>
  </si>
  <si>
    <t> 75 tons and &lt; 150 tons </t>
  </si>
  <si>
    <t> 0.720 FL </t>
  </si>
  <si>
    <t> 0.560 IPLV.IP </t>
  </si>
  <si>
    <t> 0.490 IPLV.IP </t>
  </si>
  <si>
    <t> 150 tons and &lt; 300 tons </t>
  </si>
  <si>
    <t> 0.660 FL </t>
  </si>
  <si>
    <t> 0.680 FL </t>
  </si>
  <si>
    <t> 0.540 IPLV.IP </t>
  </si>
  <si>
    <t> 0.440 IPLV.IP </t>
  </si>
  <si>
    <t> 300 tons and &lt; 600 tons </t>
  </si>
  <si>
    <t> 0.610 FL </t>
  </si>
  <si>
    <t> 0.625 FL </t>
  </si>
  <si>
    <t> 0.520 IPLV.IP </t>
  </si>
  <si>
    <t> 0.410 IPLV.IP </t>
  </si>
  <si>
    <t> 600 tons </t>
  </si>
  <si>
    <t> 0.560 FL </t>
  </si>
  <si>
    <t> 0.585 FL </t>
  </si>
  <si>
    <t> 0.380 IPLV.IP </t>
  </si>
  <si>
    <t>Water cooled, electrically operated centrifugal </t>
  </si>
  <si>
    <t> 0.695 FL </t>
  </si>
  <si>
    <t> 0.550 IPLV.IP </t>
  </si>
  <si>
    <t> 0.635 FL </t>
  </si>
  <si>
    <t> 0.400 IPLV.IP </t>
  </si>
  <si>
    <t> 300 tons and &lt; 400 tons </t>
  </si>
  <si>
    <t> 0.595 FL </t>
  </si>
  <si>
    <t> 0.390 IPLV.IP </t>
  </si>
  <si>
    <t> 400 tons and &lt; 600 tons </t>
  </si>
  <si>
    <t> 600 Tons </t>
  </si>
  <si>
    <t>Air cooled, absorption, single effect </t>
  </si>
  <si>
    <t>COP (W/W) </t>
  </si>
  <si>
    <t> 0.600 FL </t>
  </si>
  <si>
    <r>
      <t xml:space="preserve">NA </t>
    </r>
    <r>
      <rPr>
        <vertAlign val="superscript"/>
        <sz val="11"/>
        <rFont val="Calibri"/>
        <family val="2"/>
        <scheme val="minor"/>
      </rPr>
      <t>d</t>
    </r>
    <r>
      <rPr>
        <sz val="11"/>
        <rFont val="Calibri"/>
        <family val="2"/>
        <scheme val="minor"/>
      </rPr>
      <t> </t>
    </r>
  </si>
  <si>
    <t>AHRI 560 </t>
  </si>
  <si>
    <t>Water cooled absorption, single effect </t>
  </si>
  <si>
    <t> 0.700 FL </t>
  </si>
  <si>
    <t>Absorption, double effect, indirect fired </t>
  </si>
  <si>
    <t> 1.000 FL </t>
  </si>
  <si>
    <t> 0.150 IPLV.IP </t>
  </si>
  <si>
    <t>Absorption double effect direct fired </t>
  </si>
  <si>
    <t> 1.000 IPLV </t>
  </si>
  <si>
    <t>Chapter 6 contains a complete specification of the referenced standards, which include test procedures, including the reference year version of the test procedure. </t>
  </si>
  <si>
    <t>The requirements for centrifugal chiller shall be adjusted for nonstandard rating conditions in accordance with Section C403.3.2.1 and are only applicable for the range of conditions listed there. The requirements for air-cooled, water-cooled positive displacement and absorption chillers are at standard rating conditions defined in the reference test procedure. </t>
  </si>
  <si>
    <t>Both the full-load and IPLV.IP requirements shall be met or exceeded to comply with this standard. Where there is a Path B, compliance can be with either Path A or Path B for any application. </t>
  </si>
  <si>
    <t>NA means the requirements are not applicable for Path B and only Path A can be used for compliance. </t>
  </si>
  <si>
    <t>FL is the full-load performance requirements and IPLV.IP the part-load performance requirements. </t>
  </si>
  <si>
    <t>This table is a replica of ASHRAE 90.1 Table 6.8.1-3 Water-Chilling Packages- Minimum Efficiency Requirements less the values for equipment for applications outside the US. </t>
  </si>
  <si>
    <r>
      <t>TABLE C403.3.2(4)</t>
    </r>
    <r>
      <rPr>
        <sz val="11"/>
        <rFont val="Calibri"/>
        <family val="2"/>
        <scheme val="minor"/>
      </rPr>
      <t> </t>
    </r>
  </si>
  <si>
    <t xml:space="preserve">MINIMUM EFFICIENCY REQUIREMENTS: ELECTRICALLY OPERATED PACKAGED TERMINAL AIR CONDITIONERS, PACKAGED TERMINAL HEAT PUMPS, SINGLE-PACKAGE VERTICAL AIR CONDITIONERS, SINGLE PACKAGE VERTICAL HEAT PUMPS, ROOM AIR CONDITIONERS AND ROOM AIR-CONDITIONER HEAT PUMPS e </t>
  </si>
  <si>
    <r>
      <t>SIZE CATEGORY (INPUT)</t>
    </r>
    <r>
      <rPr>
        <sz val="11"/>
        <rFont val="Calibri"/>
        <family val="2"/>
        <scheme val="minor"/>
      </rPr>
      <t> </t>
    </r>
  </si>
  <si>
    <r>
      <t xml:space="preserve">MINIMUM EFFICIENCY </t>
    </r>
    <r>
      <rPr>
        <b/>
        <vertAlign val="superscript"/>
        <sz val="11"/>
        <rFont val="Calibri"/>
        <family val="2"/>
        <scheme val="minor"/>
      </rPr>
      <t>d</t>
    </r>
    <r>
      <rPr>
        <sz val="11"/>
        <rFont val="Calibri"/>
        <family val="2"/>
        <scheme val="minor"/>
      </rPr>
      <t> </t>
    </r>
  </si>
  <si>
    <r>
      <t xml:space="preserve">TEST PROCEDURE </t>
    </r>
    <r>
      <rPr>
        <b/>
        <vertAlign val="superscript"/>
        <sz val="11"/>
        <rFont val="Calibri"/>
        <family val="2"/>
        <scheme val="minor"/>
      </rPr>
      <t>a</t>
    </r>
    <r>
      <rPr>
        <sz val="11"/>
        <rFont val="Calibri"/>
        <family val="2"/>
        <scheme val="minor"/>
      </rPr>
      <t> </t>
    </r>
  </si>
  <si>
    <t>PTAC (cooling mode) </t>
  </si>
  <si>
    <t>&lt; 7,000 Btu/h </t>
  </si>
  <si>
    <r>
      <t xml:space="preserve">95°F db/ 75°F wb outdoor air </t>
    </r>
    <r>
      <rPr>
        <vertAlign val="superscript"/>
        <sz val="11"/>
        <rFont val="Calibri"/>
        <family val="2"/>
        <scheme val="minor"/>
      </rPr>
      <t>c</t>
    </r>
    <r>
      <rPr>
        <sz val="11"/>
        <rFont val="Calibri"/>
        <family val="2"/>
        <scheme val="minor"/>
      </rPr>
      <t> </t>
    </r>
  </si>
  <si>
    <t>AHRI 310/380 </t>
  </si>
  <si>
    <t>standard size </t>
  </si>
  <si>
    <r>
      <t>&gt;</t>
    </r>
    <r>
      <rPr>
        <sz val="11"/>
        <rFont val="Calibri"/>
        <family val="2"/>
        <scheme val="minor"/>
      </rPr>
      <t xml:space="preserve"> 7,000 Btu/h and  </t>
    </r>
  </si>
  <si>
    <r>
      <t xml:space="preserve">14.0 – (0.300 × Cap/1000) EER </t>
    </r>
    <r>
      <rPr>
        <vertAlign val="superscript"/>
        <sz val="11"/>
        <rFont val="Calibri"/>
        <family val="2"/>
        <scheme val="minor"/>
      </rPr>
      <t>d</t>
    </r>
    <r>
      <rPr>
        <sz val="11"/>
        <rFont val="Calibri"/>
        <family val="2"/>
        <scheme val="minor"/>
      </rPr>
      <t> </t>
    </r>
  </si>
  <si>
    <r>
      <t>&lt;</t>
    </r>
    <r>
      <rPr>
        <sz val="11"/>
        <rFont val="Calibri"/>
        <family val="2"/>
        <scheme val="minor"/>
      </rPr>
      <t xml:space="preserve"> 15,000 Btu/h </t>
    </r>
  </si>
  <si>
    <t>&gt; 15,000 Btu/h </t>
  </si>
  <si>
    <t>9.5 EER </t>
  </si>
  <si>
    <t> &lt; 7,000 Btu/h </t>
  </si>
  <si>
    <r>
      <t xml:space="preserve">95°F db / 75°F wb outdoor air </t>
    </r>
    <r>
      <rPr>
        <vertAlign val="superscript"/>
        <sz val="11"/>
        <rFont val="Calibri"/>
        <family val="2"/>
        <scheme val="minor"/>
      </rPr>
      <t>c</t>
    </r>
    <r>
      <rPr>
        <sz val="11"/>
        <rFont val="Calibri"/>
        <family val="2"/>
        <scheme val="minor"/>
      </rPr>
      <t> </t>
    </r>
  </si>
  <si>
    <t>9.4 EER </t>
  </si>
  <si>
    <r>
      <t xml:space="preserve">nonstandard size </t>
    </r>
    <r>
      <rPr>
        <vertAlign val="superscript"/>
        <sz val="11"/>
        <rFont val="Calibri"/>
        <family val="2"/>
        <scheme val="minor"/>
      </rPr>
      <t>a</t>
    </r>
    <r>
      <rPr>
        <sz val="11"/>
        <rFont val="Calibri"/>
        <family val="2"/>
        <scheme val="minor"/>
      </rPr>
      <t> </t>
    </r>
  </si>
  <si>
    <r>
      <t xml:space="preserve">10.9 – (0.213 × Cap/1000) EER </t>
    </r>
    <r>
      <rPr>
        <vertAlign val="superscript"/>
        <sz val="11"/>
        <rFont val="Calibri"/>
        <family val="2"/>
        <scheme val="minor"/>
      </rPr>
      <t>d</t>
    </r>
    <r>
      <rPr>
        <sz val="11"/>
        <rFont val="Calibri"/>
        <family val="2"/>
        <scheme val="minor"/>
      </rPr>
      <t> </t>
    </r>
  </si>
  <si>
    <t>7.7 EER </t>
  </si>
  <si>
    <t>PTHP (cooling mode) </t>
  </si>
  <si>
    <t>9.3 EER  </t>
  </si>
  <si>
    <r>
      <t xml:space="preserve">nonstandard size </t>
    </r>
    <r>
      <rPr>
        <vertAlign val="superscript"/>
        <sz val="11"/>
        <rFont val="Calibri"/>
        <family val="2"/>
        <scheme val="minor"/>
      </rPr>
      <t>b</t>
    </r>
    <r>
      <rPr>
        <sz val="11"/>
        <rFont val="Calibri"/>
        <family val="2"/>
        <scheme val="minor"/>
      </rPr>
      <t> </t>
    </r>
  </si>
  <si>
    <r>
      <t xml:space="preserve">10.8 – (0.213 × Cap/1000) EER </t>
    </r>
    <r>
      <rPr>
        <vertAlign val="superscript"/>
        <sz val="11"/>
        <rFont val="Calibri"/>
        <family val="2"/>
        <scheme val="minor"/>
      </rPr>
      <t>d</t>
    </r>
    <r>
      <rPr>
        <sz val="11"/>
        <rFont val="Calibri"/>
        <family val="2"/>
        <scheme val="minor"/>
      </rPr>
      <t> </t>
    </r>
  </si>
  <si>
    <t>7.6 EER </t>
  </si>
  <si>
    <t>PTHP (heating mode) standard size </t>
  </si>
  <si>
    <r>
      <t>3.3 COP</t>
    </r>
    <r>
      <rPr>
        <vertAlign val="subscript"/>
        <sz val="11"/>
        <rFont val="Calibri"/>
        <family val="2"/>
        <scheme val="minor"/>
      </rPr>
      <t>H</t>
    </r>
    <r>
      <rPr>
        <sz val="11"/>
        <rFont val="Calibri"/>
        <family val="2"/>
        <scheme val="minor"/>
      </rPr>
      <t> </t>
    </r>
  </si>
  <si>
    <r>
      <t>3.7 – (0.052 × Cap/1000) COP</t>
    </r>
    <r>
      <rPr>
        <vertAlign val="subscript"/>
        <sz val="11"/>
        <rFont val="Calibri"/>
        <family val="2"/>
        <scheme val="minor"/>
      </rPr>
      <t xml:space="preserve">H </t>
    </r>
    <r>
      <rPr>
        <vertAlign val="superscript"/>
        <sz val="11"/>
        <rFont val="Calibri"/>
        <family val="2"/>
        <scheme val="minor"/>
      </rPr>
      <t>d</t>
    </r>
    <r>
      <rPr>
        <sz val="11"/>
        <rFont val="Calibri"/>
        <family val="2"/>
        <scheme val="minor"/>
      </rPr>
      <t> </t>
    </r>
  </si>
  <si>
    <r>
      <t>2.90 COP</t>
    </r>
    <r>
      <rPr>
        <vertAlign val="subscript"/>
        <sz val="11"/>
        <rFont val="Calibri"/>
        <family val="2"/>
        <scheme val="minor"/>
      </rPr>
      <t>H</t>
    </r>
    <r>
      <rPr>
        <sz val="11"/>
        <rFont val="Calibri"/>
        <family val="2"/>
        <scheme val="minor"/>
      </rPr>
      <t> </t>
    </r>
  </si>
  <si>
    <t>PTHP (heating mode) </t>
  </si>
  <si>
    <r>
      <t>2.7 COP</t>
    </r>
    <r>
      <rPr>
        <vertAlign val="subscript"/>
        <sz val="11"/>
        <rFont val="Calibri"/>
        <family val="2"/>
        <scheme val="minor"/>
      </rPr>
      <t>H</t>
    </r>
    <r>
      <rPr>
        <sz val="11"/>
        <rFont val="Calibri"/>
        <family val="2"/>
        <scheme val="minor"/>
      </rPr>
      <t>  </t>
    </r>
  </si>
  <si>
    <r>
      <t>2.9 – (0.026 × Cap/1000) COP</t>
    </r>
    <r>
      <rPr>
        <vertAlign val="subscript"/>
        <sz val="11"/>
        <rFont val="Calibri"/>
        <family val="2"/>
        <scheme val="minor"/>
      </rPr>
      <t xml:space="preserve"> H </t>
    </r>
    <r>
      <rPr>
        <vertAlign val="superscript"/>
        <sz val="11"/>
        <rFont val="Calibri"/>
        <family val="2"/>
        <scheme val="minor"/>
      </rPr>
      <t>d</t>
    </r>
    <r>
      <rPr>
        <sz val="11"/>
        <rFont val="Calibri"/>
        <family val="2"/>
        <scheme val="minor"/>
      </rPr>
      <t> </t>
    </r>
  </si>
  <si>
    <r>
      <t>2.5 COP</t>
    </r>
    <r>
      <rPr>
        <vertAlign val="subscript"/>
        <sz val="11"/>
        <rFont val="Calibri"/>
        <family val="2"/>
        <scheme val="minor"/>
      </rPr>
      <t>H</t>
    </r>
    <r>
      <rPr>
        <sz val="11"/>
        <rFont val="Calibri"/>
        <family val="2"/>
        <scheme val="minor"/>
      </rPr>
      <t> </t>
    </r>
  </si>
  <si>
    <t>SPVAC (cooling mode) single and three phase </t>
  </si>
  <si>
    <t>95°F db/ 75°F wb outdoor air </t>
  </si>
  <si>
    <t>11.0 EER </t>
  </si>
  <si>
    <t>AHRI 390 </t>
  </si>
  <si>
    <t>10.0 EER </t>
  </si>
  <si>
    <t>≤ 135,000 Btu/h </t>
  </si>
  <si>
    <t>≤ 240,000 Btu/h </t>
  </si>
  <si>
    <t>SPVHP (cooling mode) </t>
  </si>
  <si>
    <t>11 EER </t>
  </si>
  <si>
    <t>10.1 EER </t>
  </si>
  <si>
    <r>
      <t>&lt;</t>
    </r>
    <r>
      <rPr>
        <sz val="11"/>
        <rFont val="Calibri"/>
        <family val="2"/>
        <scheme val="minor"/>
      </rPr>
      <t xml:space="preserve"> 240,000 Btu/h </t>
    </r>
  </si>
  <si>
    <t>SPVHP (heating mode) </t>
  </si>
  <si>
    <t>47°F db/ 43°F wb outdoor air </t>
  </si>
  <si>
    <r>
      <t>3.3 COP</t>
    </r>
    <r>
      <rPr>
        <vertAlign val="subscript"/>
        <sz val="11"/>
        <rFont val="Calibri"/>
        <family val="2"/>
        <scheme val="minor"/>
      </rPr>
      <t xml:space="preserve"> H</t>
    </r>
    <r>
      <rPr>
        <sz val="11"/>
        <rFont val="Calibri"/>
        <family val="2"/>
        <scheme val="minor"/>
      </rPr>
      <t> </t>
    </r>
  </si>
  <si>
    <r>
      <t>3.0 COP</t>
    </r>
    <r>
      <rPr>
        <vertAlign val="subscript"/>
        <sz val="11"/>
        <rFont val="Calibri"/>
        <family val="2"/>
        <scheme val="minor"/>
      </rPr>
      <t xml:space="preserve"> H</t>
    </r>
    <r>
      <rPr>
        <sz val="11"/>
        <rFont val="Calibri"/>
        <family val="2"/>
        <scheme val="minor"/>
      </rPr>
      <t> </t>
    </r>
  </si>
  <si>
    <r>
      <t>&lt;</t>
    </r>
    <r>
      <rPr>
        <sz val="11"/>
        <rFont val="Calibri"/>
        <family val="2"/>
        <scheme val="minor"/>
      </rPr>
      <t xml:space="preserve"> 135,000 Btu/h </t>
    </r>
  </si>
  <si>
    <t>47°F db/ 75°F wb outdoor air </t>
  </si>
  <si>
    <t>Room air conditioners, without louvered sides </t>
  </si>
  <si>
    <t>&lt; 6,000 Btu/h </t>
  </si>
  <si>
    <t>10.0 CEER </t>
  </si>
  <si>
    <t>ANSI/ AHAM RAC-1 </t>
  </si>
  <si>
    <t> 6,000 Btu/h and </t>
  </si>
  <si>
    <t>&lt; 8,000 Btu/h </t>
  </si>
  <si>
    <t> 8,000 Btu/h and </t>
  </si>
  <si>
    <t>9.6 CEER </t>
  </si>
  <si>
    <t>&lt; 11,000 Btu/h </t>
  </si>
  <si>
    <t> 11,000 Btu/h and </t>
  </si>
  <si>
    <t>9.5 CEER </t>
  </si>
  <si>
    <t>&lt; 14,000 Btu/h </t>
  </si>
  <si>
    <t> 14,000 Btu/h and </t>
  </si>
  <si>
    <t>9.3 CEER </t>
  </si>
  <si>
    <t>&lt; 20,000 Btu/h </t>
  </si>
  <si>
    <t> 20,000 Btu/h </t>
  </si>
  <si>
    <t>9.4 CEER </t>
  </si>
  <si>
    <t>For SI: 1 British thermal unit per hour = 0.2931 W, °C = [(°F) – 32]/1.8, wb = wet bulb, db = dry bulb. “Cap” = The rated cooling capacity of the project in Btu/h. Where the unit’s capacity is less than 7000 Btu/h, use 7000 Btu/h in the calculation. Where the unit’s capacity is greater than 15,000 Btu/h, use 15,000 Btu/h in the calculations. </t>
  </si>
  <si>
    <t>Chapter 6 contains a complete specification of the referenced test procedure, including the referenced year version of the test procedure. </t>
  </si>
  <si>
    <t>Nonstandard size units must be factory labeled as follows: “MANUFACTURED FOR NONSTANDARD SIZE APPLICATIONS ONLY; NOT TO BE INSTALLED IN NEW STANDARD PROJECTS.” Nonstandard size efficiencies apply only to units being installed in existing sleeves having an external wall opening of less than 16 inches (406 mm) high or less than 42 inches (1067 mm) wide and having a cross-sectional area less than 670 square inches (0.43 m2 ). </t>
  </si>
  <si>
    <t>The cooling-mode wet bulb temperature requirements only applies for units that reject condensate to the condenser coil. </t>
  </si>
  <si>
    <t>“Cap” in EER and COPH equations for PTACs and PTHPs means cooling capacity in Btu/h at 95°F outdoor dry-bulb temperature. </t>
  </si>
  <si>
    <t>This table is a replica of ASHRAE 90.1 Table 6.8.1-4 Electrically Operated Packaged Terminal Air Conditioners, Packaged Terminal Heat Pumps, Single- Package Vertical Air Conditioners, Single-Package Vertical Heat Pumps, Room Air Conditioners, and Room Air-Conditioner Heat Pumps—Minimum Efficiency Requirements less the values for equipment for applications outside the US. </t>
  </si>
  <si>
    <r>
      <t>TABLE C403.3.2(5)</t>
    </r>
    <r>
      <rPr>
        <sz val="11"/>
        <rFont val="Calibri"/>
        <family val="2"/>
        <scheme val="minor"/>
      </rPr>
      <t> </t>
    </r>
  </si>
  <si>
    <r>
      <t xml:space="preserve">WARM-AIR FURNACES AND COMBINATION WARM-AIR FURNACES/AIR-CONDITIONING UNITS, WARM-AIR DUCT FURNACES AND UNIT HEATERS, MINIMUM EFFICIENCY REQUIREMENTS </t>
    </r>
    <r>
      <rPr>
        <b/>
        <vertAlign val="superscript"/>
        <sz val="11"/>
        <rFont val="Calibri"/>
        <family val="2"/>
        <scheme val="minor"/>
      </rPr>
      <t>g</t>
    </r>
    <r>
      <rPr>
        <sz val="11"/>
        <rFont val="Calibri"/>
        <family val="2"/>
        <scheme val="minor"/>
      </rPr>
      <t> </t>
    </r>
  </si>
  <si>
    <t>Warm-air furnaces, gas fired </t>
  </si>
  <si>
    <t>&lt; 225,000 Btu/h </t>
  </si>
  <si>
    <r>
      <t xml:space="preserve">Maximum capacity </t>
    </r>
    <r>
      <rPr>
        <vertAlign val="superscript"/>
        <sz val="11"/>
        <rFont val="Calibri"/>
        <family val="2"/>
        <scheme val="minor"/>
      </rPr>
      <t>c</t>
    </r>
    <r>
      <rPr>
        <sz val="11"/>
        <rFont val="Calibri"/>
        <family val="2"/>
        <scheme val="minor"/>
      </rPr>
      <t> </t>
    </r>
  </si>
  <si>
    <t>before 1/1/2023  </t>
  </si>
  <si>
    <t>Section 2.39, Thermal Efficiency, ANSI Z21.47 </t>
  </si>
  <si>
    <r>
      <t xml:space="preserve">80% </t>
    </r>
    <r>
      <rPr>
        <i/>
        <sz val="11"/>
        <rFont val="Calibri"/>
        <family val="2"/>
        <scheme val="minor"/>
      </rPr>
      <t xml:space="preserve">Et </t>
    </r>
    <r>
      <rPr>
        <i/>
        <vertAlign val="superscript"/>
        <sz val="11"/>
        <rFont val="Calibri"/>
        <family val="2"/>
        <scheme val="minor"/>
      </rPr>
      <t>b d</t>
    </r>
    <r>
      <rPr>
        <sz val="11"/>
        <rFont val="Calibri"/>
        <family val="2"/>
        <scheme val="minor"/>
      </rPr>
      <t>   </t>
    </r>
  </si>
  <si>
    <t>After 1/1/2023 </t>
  </si>
  <si>
    <r>
      <t xml:space="preserve">81% </t>
    </r>
    <r>
      <rPr>
        <i/>
        <sz val="11"/>
        <rFont val="Calibri"/>
        <family val="2"/>
        <scheme val="minor"/>
      </rPr>
      <t xml:space="preserve">Et </t>
    </r>
    <r>
      <rPr>
        <i/>
        <vertAlign val="superscript"/>
        <sz val="11"/>
        <rFont val="Calibri"/>
        <family val="2"/>
        <scheme val="minor"/>
      </rPr>
      <t>b d</t>
    </r>
    <r>
      <rPr>
        <sz val="11"/>
        <rFont val="Calibri"/>
        <family val="2"/>
        <scheme val="minor"/>
      </rPr>
      <t> </t>
    </r>
  </si>
  <si>
    <t>Warm-air furnaces, oil fired </t>
  </si>
  <si>
    <t>Section 42, Combustion UL 727 </t>
  </si>
  <si>
    <r>
      <t xml:space="preserve">80% </t>
    </r>
    <r>
      <rPr>
        <i/>
        <sz val="11"/>
        <rFont val="Calibri"/>
        <family val="2"/>
        <scheme val="minor"/>
      </rPr>
      <t>Et</t>
    </r>
    <r>
      <rPr>
        <sz val="11"/>
        <rFont val="Calibri"/>
        <family val="2"/>
        <scheme val="minor"/>
      </rPr>
      <t> </t>
    </r>
  </si>
  <si>
    <r>
      <t xml:space="preserve">82% </t>
    </r>
    <r>
      <rPr>
        <i/>
        <sz val="11"/>
        <rFont val="Calibri"/>
        <family val="2"/>
        <scheme val="minor"/>
      </rPr>
      <t>Et </t>
    </r>
    <r>
      <rPr>
        <i/>
        <vertAlign val="superscript"/>
        <sz val="11"/>
        <rFont val="Calibri"/>
        <family val="2"/>
        <scheme val="minor"/>
      </rPr>
      <t xml:space="preserve"> d</t>
    </r>
    <r>
      <rPr>
        <sz val="11"/>
        <rFont val="Calibri"/>
        <family val="2"/>
        <scheme val="minor"/>
      </rPr>
      <t>  </t>
    </r>
  </si>
  <si>
    <t>Warm-air duct furnaces, gas fired </t>
  </si>
  <si>
    <r>
      <t>80%</t>
    </r>
    <r>
      <rPr>
        <i/>
        <sz val="11"/>
        <rFont val="Calibri"/>
        <family val="2"/>
        <scheme val="minor"/>
      </rPr>
      <t>E</t>
    </r>
    <r>
      <rPr>
        <i/>
        <vertAlign val="subscript"/>
        <sz val="11"/>
        <rFont val="Calibri"/>
        <family val="2"/>
        <scheme val="minor"/>
      </rPr>
      <t xml:space="preserve">c </t>
    </r>
    <r>
      <rPr>
        <i/>
        <vertAlign val="superscript"/>
        <sz val="11"/>
        <rFont val="Calibri"/>
        <family val="2"/>
        <scheme val="minor"/>
      </rPr>
      <t>e</t>
    </r>
    <r>
      <rPr>
        <sz val="11"/>
        <rFont val="Calibri"/>
        <family val="2"/>
        <scheme val="minor"/>
      </rPr>
      <t> </t>
    </r>
  </si>
  <si>
    <t>Section 2.10, Efficiency ANSI Z83.8 </t>
  </si>
  <si>
    <t>Warm-air unit heaters, gas fired </t>
  </si>
  <si>
    <r>
      <t>80%</t>
    </r>
    <r>
      <rPr>
        <i/>
        <sz val="11"/>
        <rFont val="Calibri"/>
        <family val="2"/>
        <scheme val="minor"/>
      </rPr>
      <t>E</t>
    </r>
    <r>
      <rPr>
        <i/>
        <vertAlign val="subscript"/>
        <sz val="11"/>
        <rFont val="Calibri"/>
        <family val="2"/>
        <scheme val="minor"/>
      </rPr>
      <t xml:space="preserve">c </t>
    </r>
    <r>
      <rPr>
        <i/>
        <vertAlign val="superscript"/>
        <sz val="11"/>
        <rFont val="Calibri"/>
        <family val="2"/>
        <scheme val="minor"/>
      </rPr>
      <t xml:space="preserve">e, </t>
    </r>
    <r>
      <rPr>
        <i/>
        <sz val="11"/>
        <rFont val="Calibri"/>
        <family val="2"/>
        <scheme val="minor"/>
      </rPr>
      <t>f</t>
    </r>
    <r>
      <rPr>
        <sz val="11"/>
        <rFont val="Calibri"/>
        <family val="2"/>
        <scheme val="minor"/>
      </rPr>
      <t> </t>
    </r>
  </si>
  <si>
    <t>Warm-air unit heaters, oil fired </t>
  </si>
  <si>
    <t>Section 40, Combustion, UL 731 </t>
  </si>
  <si>
    <t> Combination units (i.e., furnaces contained within the same cabinet as an air conditioner) not covered by DOE 10 CFR 430 (i.e., three-phase power or with cooling capacity greater than or equal to 65,000 Btu/h) may comply with either rating. All other units greater than 225,000 Btu/h sold in the US must meet the AFUE standards for consumer products and test using USDOE’s AFUE test procedure at DOE 10 CFR 430, Subpart B, Appendix N. </t>
  </si>
  <si>
    <t> Compliance of multiple firing rate units shall be at the maximum firing rate. </t>
  </si>
  <si>
    <r>
      <t xml:space="preserve">Et </t>
    </r>
    <r>
      <rPr>
        <sz val="11"/>
        <rFont val="Calibri"/>
        <family val="2"/>
        <scheme val="minor"/>
      </rPr>
      <t>= Thermal efficiency. Units must also include an interrupted or intermittent ignition device (IID), have jacket losses not exceeding 0.75 percent of the input rating, and have either power venting or a flue damper. A vent damper is an acceptable alternative to a flue damper for those furnaces where combustion air is drawn from the conditioned space. </t>
    </r>
  </si>
  <si>
    <r>
      <t xml:space="preserve">Ec </t>
    </r>
    <r>
      <rPr>
        <sz val="11"/>
        <rFont val="Calibri"/>
        <family val="2"/>
        <scheme val="minor"/>
      </rPr>
      <t>= Combustion efficiency (100% less flue losses). See test procedure for detailed discussion. </t>
    </r>
  </si>
  <si>
    <t> Units must also include an interrupted or intermittent ignition device (IID) and have either power venting or an automatic flue damper. </t>
  </si>
  <si>
    <t>This table is a replica of ASHRAE 90.1 Table 6.8.1-5 Warm-Air Furnaces and Combination Warm-Air Furnaces/Air-Conditioning Units, Warm-Air Duct Furnaces, and Unit Heaters—Minimum Efficiency Requirements less the values for equipment for applications outside the US. </t>
  </si>
  <si>
    <r>
      <t>TABLE C403.3.2(6)</t>
    </r>
    <r>
      <rPr>
        <sz val="11"/>
        <rFont val="Calibri"/>
        <family val="2"/>
        <scheme val="minor"/>
      </rPr>
      <t> </t>
    </r>
  </si>
  <si>
    <r>
      <t xml:space="preserve">MINIMUM EFFICIENCY REQUIREMENTS: GAS- AND OIL-FIRED BOILERS </t>
    </r>
    <r>
      <rPr>
        <b/>
        <vertAlign val="superscript"/>
        <sz val="11"/>
        <rFont val="Calibri"/>
        <family val="2"/>
        <scheme val="minor"/>
      </rPr>
      <t>i</t>
    </r>
    <r>
      <rPr>
        <sz val="11"/>
        <rFont val="Calibri"/>
        <family val="2"/>
        <scheme val="minor"/>
      </rPr>
      <t> </t>
    </r>
  </si>
  <si>
    <r>
      <t xml:space="preserve">EQUIPMENT TYPE </t>
    </r>
    <r>
      <rPr>
        <b/>
        <vertAlign val="superscript"/>
        <sz val="11"/>
        <rFont val="Calibri"/>
        <family val="2"/>
        <scheme val="minor"/>
      </rPr>
      <t>b</t>
    </r>
    <r>
      <rPr>
        <sz val="11"/>
        <rFont val="Calibri"/>
        <family val="2"/>
        <scheme val="minor"/>
      </rPr>
      <t> </t>
    </r>
  </si>
  <si>
    <t xml:space="preserve">SUBCATEGORY OR  
RATING CONDITION </t>
  </si>
  <si>
    <r>
      <t>EFFICIENCY AS OF 3/2/2022</t>
    </r>
    <r>
      <rPr>
        <sz val="11"/>
        <rFont val="Calibri"/>
        <family val="2"/>
        <scheme val="minor"/>
      </rPr>
      <t> </t>
    </r>
  </si>
  <si>
    <t>Boilers, hot water </t>
  </si>
  <si>
    <t>Gas-fired </t>
  </si>
  <si>
    <t> 300,000 Btu/h and </t>
  </si>
  <si>
    <r>
      <t xml:space="preserve">80% </t>
    </r>
    <r>
      <rPr>
        <i/>
        <sz val="11"/>
        <rFont val="Calibri"/>
        <family val="2"/>
        <scheme val="minor"/>
      </rPr>
      <t xml:space="preserve">Et  </t>
    </r>
    <r>
      <rPr>
        <i/>
        <vertAlign val="superscript"/>
        <sz val="11"/>
        <rFont val="Calibri"/>
        <family val="2"/>
        <scheme val="minor"/>
      </rPr>
      <t>d</t>
    </r>
    <r>
      <rPr>
        <sz val="11"/>
        <rFont val="Calibri"/>
        <family val="2"/>
        <scheme val="minor"/>
      </rPr>
      <t> </t>
    </r>
  </si>
  <si>
    <t xml:space="preserve">DOE 10 CFR Part 431.86 </t>
  </si>
  <si>
    <r>
      <t xml:space="preserve"> 2,500,000 Btu/h </t>
    </r>
    <r>
      <rPr>
        <vertAlign val="superscript"/>
        <sz val="11"/>
        <rFont val="Calibri"/>
        <family val="2"/>
        <scheme val="minor"/>
      </rPr>
      <t>e</t>
    </r>
    <r>
      <rPr>
        <sz val="11"/>
        <rFont val="Calibri"/>
        <family val="2"/>
        <scheme val="minor"/>
      </rPr>
      <t> </t>
    </r>
  </si>
  <si>
    <r>
      <t xml:space="preserve">&gt; 2,500,000 Btu/h </t>
    </r>
    <r>
      <rPr>
        <vertAlign val="superscript"/>
        <sz val="11"/>
        <rFont val="Calibri"/>
        <family val="2"/>
        <scheme val="minor"/>
      </rPr>
      <t>b</t>
    </r>
    <r>
      <rPr>
        <sz val="11"/>
        <rFont val="Calibri"/>
        <family val="2"/>
        <scheme val="minor"/>
      </rPr>
      <t> </t>
    </r>
  </si>
  <si>
    <r>
      <t xml:space="preserve">82% </t>
    </r>
    <r>
      <rPr>
        <i/>
        <sz val="11"/>
        <rFont val="Calibri"/>
        <family val="2"/>
        <scheme val="minor"/>
      </rPr>
      <t xml:space="preserve">Ec </t>
    </r>
    <r>
      <rPr>
        <i/>
        <vertAlign val="superscript"/>
        <sz val="11"/>
        <rFont val="Calibri"/>
        <family val="2"/>
        <scheme val="minor"/>
      </rPr>
      <t>c </t>
    </r>
    <r>
      <rPr>
        <sz val="11"/>
        <rFont val="Calibri"/>
        <family val="2"/>
        <scheme val="minor"/>
      </rPr>
      <t> </t>
    </r>
  </si>
  <si>
    <r>
      <t xml:space="preserve">Oil-fired </t>
    </r>
    <r>
      <rPr>
        <vertAlign val="superscript"/>
        <sz val="11"/>
        <rFont val="Calibri"/>
        <family val="2"/>
        <scheme val="minor"/>
      </rPr>
      <t>f</t>
    </r>
    <r>
      <rPr>
        <sz val="11"/>
        <rFont val="Calibri"/>
        <family val="2"/>
        <scheme val="minor"/>
      </rPr>
      <t> </t>
    </r>
  </si>
  <si>
    <r>
      <t xml:space="preserve">82% </t>
    </r>
    <r>
      <rPr>
        <i/>
        <sz val="11"/>
        <rFont val="Calibri"/>
        <family val="2"/>
        <scheme val="minor"/>
      </rPr>
      <t>Et </t>
    </r>
    <r>
      <rPr>
        <i/>
        <vertAlign val="superscript"/>
        <sz val="11"/>
        <rFont val="Calibri"/>
        <family val="2"/>
        <scheme val="minor"/>
      </rPr>
      <t xml:space="preserve"> d</t>
    </r>
    <r>
      <rPr>
        <sz val="11"/>
        <rFont val="Calibri"/>
        <family val="2"/>
        <scheme val="minor"/>
      </rPr>
      <t> </t>
    </r>
  </si>
  <si>
    <r>
      <t xml:space="preserve"> 2,500,000 Btu/h </t>
    </r>
    <r>
      <rPr>
        <vertAlign val="superscript"/>
        <sz val="11"/>
        <rFont val="Calibri"/>
        <family val="2"/>
        <scheme val="minor"/>
      </rPr>
      <t>b</t>
    </r>
    <r>
      <rPr>
        <sz val="11"/>
        <rFont val="Calibri"/>
        <family val="2"/>
        <scheme val="minor"/>
      </rPr>
      <t> </t>
    </r>
  </si>
  <si>
    <r>
      <t>&gt; 2,500,000 Btu/h</t>
    </r>
    <r>
      <rPr>
        <vertAlign val="superscript"/>
        <sz val="11"/>
        <rFont val="Calibri"/>
        <family val="2"/>
        <scheme val="minor"/>
      </rPr>
      <t>a</t>
    </r>
    <r>
      <rPr>
        <sz val="11"/>
        <rFont val="Calibri"/>
        <family val="2"/>
        <scheme val="minor"/>
      </rPr>
      <t> </t>
    </r>
  </si>
  <si>
    <r>
      <t xml:space="preserve">84% </t>
    </r>
    <r>
      <rPr>
        <i/>
        <sz val="11"/>
        <rFont val="Calibri"/>
        <family val="2"/>
        <scheme val="minor"/>
      </rPr>
      <t>Ec </t>
    </r>
    <r>
      <rPr>
        <i/>
        <vertAlign val="superscript"/>
        <sz val="11"/>
        <rFont val="Calibri"/>
        <family val="2"/>
        <scheme val="minor"/>
      </rPr>
      <t xml:space="preserve"> c</t>
    </r>
    <r>
      <rPr>
        <sz val="11"/>
        <rFont val="Calibri"/>
        <family val="2"/>
        <scheme val="minor"/>
      </rPr>
      <t> </t>
    </r>
  </si>
  <si>
    <t>Boilers, steam </t>
  </si>
  <si>
    <t>Gas-fired- all, except natural draft </t>
  </si>
  <si>
    <r>
      <t xml:space="preserve">79% </t>
    </r>
    <r>
      <rPr>
        <i/>
        <sz val="11"/>
        <rFont val="Calibri"/>
        <family val="2"/>
        <scheme val="minor"/>
      </rPr>
      <t>Et </t>
    </r>
    <r>
      <rPr>
        <i/>
        <vertAlign val="superscript"/>
        <sz val="11"/>
        <rFont val="Calibri"/>
        <family val="2"/>
        <scheme val="minor"/>
      </rPr>
      <t xml:space="preserve"> d</t>
    </r>
    <r>
      <rPr>
        <sz val="11"/>
        <rFont val="Calibri"/>
        <family val="2"/>
        <scheme val="minor"/>
      </rPr>
      <t> </t>
    </r>
  </si>
  <si>
    <t>Gas-fired-natural draft </t>
  </si>
  <si>
    <r>
      <t xml:space="preserve">77% </t>
    </r>
    <r>
      <rPr>
        <i/>
        <sz val="11"/>
        <rFont val="Calibri"/>
        <family val="2"/>
        <scheme val="minor"/>
      </rPr>
      <t>Et </t>
    </r>
    <r>
      <rPr>
        <i/>
        <vertAlign val="superscript"/>
        <sz val="11"/>
        <rFont val="Calibri"/>
        <family val="2"/>
        <scheme val="minor"/>
      </rPr>
      <t xml:space="preserve"> d</t>
    </r>
    <r>
      <rPr>
        <sz val="11"/>
        <rFont val="Calibri"/>
        <family val="2"/>
        <scheme val="minor"/>
      </rPr>
      <t> </t>
    </r>
  </si>
  <si>
    <r>
      <t xml:space="preserve">81% </t>
    </r>
    <r>
      <rPr>
        <i/>
        <sz val="11"/>
        <rFont val="Calibri"/>
        <family val="2"/>
        <scheme val="minor"/>
      </rPr>
      <t>Et </t>
    </r>
    <r>
      <rPr>
        <i/>
        <vertAlign val="superscript"/>
        <sz val="11"/>
        <rFont val="Calibri"/>
        <family val="2"/>
        <scheme val="minor"/>
      </rPr>
      <t xml:space="preserve"> d</t>
    </r>
    <r>
      <rPr>
        <sz val="11"/>
        <rFont val="Calibri"/>
        <family val="2"/>
        <scheme val="minor"/>
      </rPr>
      <t> </t>
    </r>
  </si>
  <si>
    <t>These requirements apply to boilers with rated input of 8,000,000 Btu/h or less that are not packaged boilers and to all packaged boilers. Minimum efficiency requirements for boilers cover all capacities of packaged boilers. </t>
  </si>
  <si>
    <r>
      <t xml:space="preserve">Ec </t>
    </r>
    <r>
      <rPr>
        <sz val="11"/>
        <rFont val="Calibri"/>
        <family val="2"/>
        <scheme val="minor"/>
      </rPr>
      <t>= Combustion efficiency (100 percent less flue losses). </t>
    </r>
  </si>
  <si>
    <r>
      <t xml:space="preserve">Et </t>
    </r>
    <r>
      <rPr>
        <sz val="11"/>
        <rFont val="Calibri"/>
        <family val="2"/>
        <scheme val="minor"/>
      </rPr>
      <t>= Thermal efficiency. </t>
    </r>
  </si>
  <si>
    <t>Maximum capacity – minimum and maximum ratings as provided for and allowed by the unit’s controls. </t>
  </si>
  <si>
    <t> Includes oil-fired (residual). </t>
  </si>
  <si>
    <t>Boilers shall not be equipped with a constant-burning pilot light. </t>
  </si>
  <si>
    <t>A boiler not equipped with a tankless domestic water heating coil shall be equipped with an automatic means for adjusting the temperature of the water such that an incremental change in inferred heat load produces a corresponding incremental change in the temperature of the water supplied. </t>
  </si>
  <si>
    <t>i</t>
  </si>
  <si>
    <t>This table is a replica of ASHRAE 90.1 Table 6.8.1-6 Gas- and Oil-Fired Boilers—Minimum Efficiency Requirements less the values for equipment for applications outside the US. </t>
  </si>
  <si>
    <r>
      <t>TABLE C403.3.2(7)</t>
    </r>
    <r>
      <rPr>
        <sz val="11"/>
        <rFont val="Calibri"/>
        <family val="2"/>
        <scheme val="minor"/>
      </rPr>
      <t> </t>
    </r>
  </si>
  <si>
    <r>
      <t xml:space="preserve">MINIMUM EFFICIENCY REQUIREMENTS: HEAT REJECTION EQUIPMENT </t>
    </r>
    <r>
      <rPr>
        <b/>
        <vertAlign val="superscript"/>
        <sz val="11"/>
        <rFont val="Calibri"/>
        <family val="2"/>
        <scheme val="minor"/>
      </rPr>
      <t>i</t>
    </r>
    <r>
      <rPr>
        <sz val="11"/>
        <rFont val="Calibri"/>
        <family val="2"/>
        <scheme val="minor"/>
      </rPr>
      <t> </t>
    </r>
  </si>
  <si>
    <r>
      <t>TOTAL SYSTEM HEAT REJECTION CAPACITY AT RATED CONDITIONS</t>
    </r>
    <r>
      <rPr>
        <sz val="11"/>
        <rFont val="Calibri"/>
        <family val="2"/>
        <scheme val="minor"/>
      </rPr>
      <t> </t>
    </r>
  </si>
  <si>
    <r>
      <t xml:space="preserve">SUBCATEGORY OR RATING CONDITION </t>
    </r>
    <r>
      <rPr>
        <b/>
        <vertAlign val="superscript"/>
        <sz val="11"/>
        <rFont val="Calibri"/>
        <family val="2"/>
        <scheme val="minor"/>
      </rPr>
      <t>h</t>
    </r>
    <r>
      <rPr>
        <sz val="11"/>
        <rFont val="Calibri"/>
        <family val="2"/>
        <scheme val="minor"/>
      </rPr>
      <t> </t>
    </r>
  </si>
  <si>
    <r>
      <t>PERFORMANCE REQUIRED b, c, d, f, g</t>
    </r>
    <r>
      <rPr>
        <sz val="11"/>
        <rFont val="Calibri"/>
        <family val="2"/>
        <scheme val="minor"/>
      </rPr>
      <t> </t>
    </r>
  </si>
  <si>
    <r>
      <t xml:space="preserve">TEST PROCEDURE </t>
    </r>
    <r>
      <rPr>
        <b/>
        <vertAlign val="superscript"/>
        <sz val="11"/>
        <rFont val="Calibri"/>
        <family val="2"/>
        <scheme val="minor"/>
      </rPr>
      <t>a,  e</t>
    </r>
    <r>
      <rPr>
        <sz val="11"/>
        <rFont val="Calibri"/>
        <family val="2"/>
        <scheme val="minor"/>
      </rPr>
      <t> </t>
    </r>
  </si>
  <si>
    <t>Propeller or axial fan open-circuit cooling towers </t>
  </si>
  <si>
    <t>95°F entering water </t>
  </si>
  <si>
    <t> 60 gpm/hp </t>
  </si>
  <si>
    <t>CTI ATC-105 and CTI STD-201 RS </t>
  </si>
  <si>
    <t>85°F leaving water  </t>
  </si>
  <si>
    <t>75°F entering wb </t>
  </si>
  <si>
    <t>Centrifugal fan open-circuit cooling towers </t>
  </si>
  <si>
    <t> 20.0 gpm/hp </t>
  </si>
  <si>
    <t>85°F leaving water </t>
  </si>
  <si>
    <t>Propeller or axial fan closed-circuit cooling towers </t>
  </si>
  <si>
    <t>102°F entering water </t>
  </si>
  <si>
    <t> 16.1 gpm/hp </t>
  </si>
  <si>
    <t>CTI ATC-105S and CTI STD-201 RS </t>
  </si>
  <si>
    <t>90°F leaving water </t>
  </si>
  <si>
    <t>Centrifugal fan closed- circuit cooling towers </t>
  </si>
  <si>
    <t> 7.0 gpm/hp </t>
  </si>
  <si>
    <t>Propeller or axial fan dry coolers (air-cooled fluid coolers) </t>
  </si>
  <si>
    <t>115°F entering water </t>
  </si>
  <si>
    <r>
      <t>&gt;</t>
    </r>
    <r>
      <rPr>
        <sz val="11"/>
        <rFont val="Calibri"/>
        <family val="2"/>
        <scheme val="minor"/>
      </rPr>
      <t xml:space="preserve"> 4.5 gpm/hp </t>
    </r>
  </si>
  <si>
    <t>CTI ATC-105DS </t>
  </si>
  <si>
    <t>105°F leaving water </t>
  </si>
  <si>
    <t>95°F entering wb </t>
  </si>
  <si>
    <t>Propeller or axial fan evaporative condensers </t>
  </si>
  <si>
    <t>R-448A test fluid </t>
  </si>
  <si>
    <t> 160,000 Btu/h  hp </t>
  </si>
  <si>
    <t>CTI ATC-106 </t>
  </si>
  <si>
    <t>165°F entering gas temperature </t>
  </si>
  <si>
    <t>105°F condensing temperature </t>
  </si>
  <si>
    <t>R-448A Test Fluid </t>
  </si>
  <si>
    <t> 134,000 Btu/h  hp </t>
  </si>
  <si>
    <t>140°F entering gas temperature 96.3°F condensing temperature 75°F entering wb </t>
  </si>
  <si>
    <t>Centrifugal fan evaporative condensers </t>
  </si>
  <si>
    <t> 137,000 Btu/h  hp </t>
  </si>
  <si>
    <t>165°F entering gas temperature 105°F condensing temperature 75°F entering wb </t>
  </si>
  <si>
    <t>Ammonia Test Fluid </t>
  </si>
  <si>
    <t>110,000 Btu/h  hp </t>
  </si>
  <si>
    <t>140°F entering gas temperature </t>
  </si>
  <si>
    <t>96.3°F condensing temperature 75°F entering wb </t>
  </si>
  <si>
    <t>Air-cooled condensers </t>
  </si>
  <si>
    <t>125°F Condensing Temperature </t>
  </si>
  <si>
    <t> 176,000 Btu/h  hp </t>
  </si>
  <si>
    <t>AHRI 460 </t>
  </si>
  <si>
    <t>190°F Entering Gas Temperature 15°F subcooling </t>
  </si>
  <si>
    <t>95°F entering db </t>
  </si>
  <si>
    <t>For SI: °C = [(°F) – 32]/1.8, L/s • kW = (gpm/hp)/(11.83), COP = (Btu/h • hp)/(2550.7)       db = dry bulb temperature, °F, wb = wet bulb temperature, °F </t>
  </si>
  <si>
    <t> Chapter 6 contains a complete specification of the referenced test procedure, including the referenced year version of the test procedure.. </t>
  </si>
  <si>
    <t>For purposes of this table, open circuit cooling tower performance is defined as the water flow rating of the tower at the thermal rating condition listed in the table, divided by the fan motor nameplate power. </t>
  </si>
  <si>
    <t>For purposes of this table, closed-circuit cooling tower performance is defined as the water flow rating of the tower at the thermal rating condition listed in the table , divided by the sum of the fan motor nameplate power and the spray pump motor nameplate power. </t>
  </si>
  <si>
    <t>For purposes of this table, dry-cooler performance is defined as the process water-flow rating of the unit at the thermal rating condition listed in the table divided by the total fan motor nameplate power of the unit, and air-cooled condenser performance is defined as the heat rejected form the refrigerant divided by the total fan motor nameplate power of the unit. </t>
  </si>
  <si>
    <t>The efficiencies and test procedures for both open- and closed-circuit cooling towers are not applicable to hybrid cooling towers that contain a combination of separate wet and dry heat exchange sections. The certification requirements do not apply to field-erected cooling towers. </t>
  </si>
  <si>
    <t>All cooling towers shall comply with the minimum efficiency listed in the table for that specific type of tower with the capacity effect of any project-specific accessories or options included in the capacity of the cooling tower </t>
  </si>
  <si>
    <t>For purposes of this table, evaporative condenser performance is defined as the heat rejected at the specified rating condition in the table divided by the sum of the fan motor nameplate power and the integral spray pump nameplate power </t>
  </si>
  <si>
    <t>Requirements for evaporative condensers are listed with ammonia (R-717) and R-448A as test fluids in the table. Evaporative condensers intended for use with halocarbon refrigerants other than R-448A shall meet the minimum efficiency requirements listed in this table with R-448A as the test fluid. For Ammonia, the condensing temperature is defined as the saturation temperature corresponding to the refrigerant pressure at the condenser entrance. For R-448A, which is a zeotropic refrigerant, the condensing temperature is defined as the arithmetic average of the dew point and the bubble point temperatures corresponding to the refrigerant pressure at the condenser entrance.  </t>
  </si>
  <si>
    <t> This table is a replica of ASHRAE 90.1 Table 6.8.1-7 Performance Requirements for Heat Rejection Equipment—Minimum Efficiency Requirements. </t>
  </si>
  <si>
    <r>
      <t>TABLE C403.3.2(8)</t>
    </r>
    <r>
      <rPr>
        <sz val="11"/>
        <rFont val="Calibri"/>
        <family val="2"/>
        <scheme val="minor"/>
      </rPr>
      <t> </t>
    </r>
  </si>
  <si>
    <r>
      <t xml:space="preserve">ELECTRICALLY OPERATED VARIABLE-REFRIGERANT-FLOW AIR CONDITIONERS-MINIMUM EFFICIENCY REQUIREMENTS </t>
    </r>
    <r>
      <rPr>
        <b/>
        <vertAlign val="superscript"/>
        <sz val="11"/>
        <rFont val="Calibri"/>
        <family val="2"/>
        <scheme val="minor"/>
      </rPr>
      <t>b</t>
    </r>
    <r>
      <rPr>
        <sz val="11"/>
        <rFont val="Calibri"/>
        <family val="2"/>
        <scheme val="minor"/>
      </rPr>
      <t> </t>
    </r>
  </si>
  <si>
    <t>VRF air conditioners, air cooled </t>
  </si>
  <si>
    <t>VRF multisplit system </t>
  </si>
  <si>
    <t>13.0 SEER </t>
  </si>
  <si>
    <t>AHRI 1230 </t>
  </si>
  <si>
    <r>
      <t>&gt;</t>
    </r>
    <r>
      <rPr>
        <sz val="11"/>
        <rFont val="Calibri"/>
        <family val="2"/>
        <scheme val="minor"/>
      </rPr>
      <t xml:space="preserve"> 65,000 Btu/h and &lt; 135,000 Btu/h </t>
    </r>
  </si>
  <si>
    <t>Electric resistance </t>
  </si>
  <si>
    <t>11.2 EER </t>
  </si>
  <si>
    <t>(or none) </t>
  </si>
  <si>
    <t>13.1 IEER </t>
  </si>
  <si>
    <t>15.5 IEER </t>
  </si>
  <si>
    <r>
      <t>&gt;</t>
    </r>
    <r>
      <rPr>
        <sz val="11"/>
        <rFont val="Calibri"/>
        <family val="2"/>
        <scheme val="minor"/>
      </rPr>
      <t xml:space="preserve"> 135,000 Btu/h and &lt; 240,000 Btu/h </t>
    </r>
  </si>
  <si>
    <t>12.9 IEER </t>
  </si>
  <si>
    <t>14.9 IEER </t>
  </si>
  <si>
    <r>
      <t>&gt;</t>
    </r>
    <r>
      <rPr>
        <sz val="11"/>
        <rFont val="Calibri"/>
        <family val="2"/>
        <scheme val="minor"/>
      </rPr>
      <t xml:space="preserve"> 240,000 Btu/h </t>
    </r>
  </si>
  <si>
    <t>11.6 IEER </t>
  </si>
  <si>
    <t>Chapter 6 contains a complete specification of the referenced standards, which include test procedures, including the reference year version of the test procedure.  </t>
  </si>
  <si>
    <t>This table is a replica of ASHRAE 90.1 Table 6.8.1-8 Electrically Operated Variable-Refrigerant-Flow Air Conditioners—Minimum Efficiency Requirements. </t>
  </si>
  <si>
    <r>
      <t>TABLE C403.3.2(9)</t>
    </r>
    <r>
      <rPr>
        <sz val="11"/>
        <rFont val="Calibri"/>
        <family val="2"/>
        <scheme val="minor"/>
      </rPr>
      <t> </t>
    </r>
  </si>
  <si>
    <r>
      <t xml:space="preserve">ELECTRICALLY OPERATED VARIABLE-REFRIGERANT-FLOW AND APPLIED HEAT PUMPS-MINIMUM EFFICIENCY REQUIREMENTS </t>
    </r>
    <r>
      <rPr>
        <b/>
        <vertAlign val="superscript"/>
        <sz val="11"/>
        <rFont val="Calibri"/>
        <family val="2"/>
        <scheme val="minor"/>
      </rPr>
      <t>b</t>
    </r>
    <r>
      <rPr>
        <sz val="11"/>
        <rFont val="Calibri"/>
        <family val="2"/>
        <scheme val="minor"/>
      </rPr>
      <t> </t>
    </r>
  </si>
  <si>
    <t>VRF air cooled (cooling mode) </t>
  </si>
  <si>
    <t>Electric resistance (or none) </t>
  </si>
  <si>
    <t>VRF multisplit system with heat recovery </t>
  </si>
  <si>
    <t>10.8 EER </t>
  </si>
  <si>
    <t>12.7 IEER </t>
  </si>
  <si>
    <t>14.4 IEER </t>
  </si>
  <si>
    <t>10.6 EER </t>
  </si>
  <si>
    <t>10.4 EER </t>
  </si>
  <si>
    <t>11.0 IEER </t>
  </si>
  <si>
    <t>9.3 EER </t>
  </si>
  <si>
    <t>10.8 IEER </t>
  </si>
  <si>
    <t>VRF water source (cooling mode) </t>
  </si>
  <si>
    <r>
      <t>VRF multisplit systems 86</t>
    </r>
    <r>
      <rPr>
        <vertAlign val="superscript"/>
        <sz val="11"/>
        <rFont val="Calibri"/>
        <family val="2"/>
        <scheme val="minor"/>
      </rPr>
      <t>o</t>
    </r>
    <r>
      <rPr>
        <sz val="11"/>
        <rFont val="Calibri"/>
        <family val="2"/>
        <scheme val="minor"/>
      </rPr>
      <t>F entering water </t>
    </r>
  </si>
  <si>
    <t>16.0 IEER </t>
  </si>
  <si>
    <r>
      <t>VRF multisplit systems with heat recovery 86</t>
    </r>
    <r>
      <rPr>
        <vertAlign val="superscript"/>
        <sz val="11"/>
        <rFont val="Calibri"/>
        <family val="2"/>
        <scheme val="minor"/>
      </rPr>
      <t>o</t>
    </r>
    <r>
      <rPr>
        <sz val="11"/>
        <rFont val="Calibri"/>
        <family val="2"/>
        <scheme val="minor"/>
      </rPr>
      <t>F entering water </t>
    </r>
  </si>
  <si>
    <t>15.8 IEER </t>
  </si>
  <si>
    <r>
      <t>VRF multisplit system 86</t>
    </r>
    <r>
      <rPr>
        <vertAlign val="superscript"/>
        <sz val="11"/>
        <rFont val="Calibri"/>
        <family val="2"/>
        <scheme val="minor"/>
      </rPr>
      <t>o</t>
    </r>
    <r>
      <rPr>
        <sz val="11"/>
        <rFont val="Calibri"/>
        <family val="2"/>
        <scheme val="minor"/>
      </rPr>
      <t>F entering water </t>
    </r>
  </si>
  <si>
    <r>
      <t>VRF multisplit system with heat recovery 86</t>
    </r>
    <r>
      <rPr>
        <vertAlign val="superscript"/>
        <sz val="11"/>
        <rFont val="Calibri"/>
        <family val="2"/>
        <scheme val="minor"/>
      </rPr>
      <t>o</t>
    </r>
    <r>
      <rPr>
        <sz val="11"/>
        <rFont val="Calibri"/>
        <family val="2"/>
        <scheme val="minor"/>
      </rPr>
      <t>F entering water </t>
    </r>
  </si>
  <si>
    <t>9.8 EER </t>
  </si>
  <si>
    <t>13.8 IEER </t>
  </si>
  <si>
    <t>VRF groundwater source (cooling mode) </t>
  </si>
  <si>
    <r>
      <t>VRF multisplit system 59</t>
    </r>
    <r>
      <rPr>
        <vertAlign val="superscript"/>
        <sz val="11"/>
        <rFont val="Calibri"/>
        <family val="2"/>
        <scheme val="minor"/>
      </rPr>
      <t>o</t>
    </r>
    <r>
      <rPr>
        <sz val="11"/>
        <rFont val="Calibri"/>
        <family val="2"/>
        <scheme val="minor"/>
      </rPr>
      <t>F entering water </t>
    </r>
  </si>
  <si>
    <t>16.2 EER </t>
  </si>
  <si>
    <r>
      <t>VRF multisplit system with heat recovery 59</t>
    </r>
    <r>
      <rPr>
        <vertAlign val="superscript"/>
        <sz val="11"/>
        <rFont val="Calibri"/>
        <family val="2"/>
        <scheme val="minor"/>
      </rPr>
      <t>o</t>
    </r>
    <r>
      <rPr>
        <sz val="11"/>
        <rFont val="Calibri"/>
        <family val="2"/>
        <scheme val="minor"/>
      </rPr>
      <t>F entering water </t>
    </r>
  </si>
  <si>
    <t>16.0 EER </t>
  </si>
  <si>
    <r>
      <t>&gt;</t>
    </r>
    <r>
      <rPr>
        <sz val="11"/>
        <rFont val="Calibri"/>
        <family val="2"/>
        <scheme val="minor"/>
      </rPr>
      <t xml:space="preserve"> 135,000 Btu/h </t>
    </r>
  </si>
  <si>
    <t>13.8 EER </t>
  </si>
  <si>
    <t>13.6 EER </t>
  </si>
  <si>
    <t>VRF ground source (cooling mode) </t>
  </si>
  <si>
    <r>
      <t>VRF multisplit system 77</t>
    </r>
    <r>
      <rPr>
        <vertAlign val="superscript"/>
        <sz val="11"/>
        <rFont val="Calibri"/>
        <family val="2"/>
        <scheme val="minor"/>
      </rPr>
      <t>o</t>
    </r>
    <r>
      <rPr>
        <sz val="11"/>
        <rFont val="Calibri"/>
        <family val="2"/>
        <scheme val="minor"/>
      </rPr>
      <t>F entering water </t>
    </r>
  </si>
  <si>
    <t>13.4 EER </t>
  </si>
  <si>
    <r>
      <t>VRF multisplit system with heat recovery 77</t>
    </r>
    <r>
      <rPr>
        <vertAlign val="superscript"/>
        <sz val="11"/>
        <rFont val="Calibri"/>
        <family val="2"/>
        <scheme val="minor"/>
      </rPr>
      <t>o</t>
    </r>
    <r>
      <rPr>
        <sz val="11"/>
        <rFont val="Calibri"/>
        <family val="2"/>
        <scheme val="minor"/>
      </rPr>
      <t>F entering water </t>
    </r>
  </si>
  <si>
    <t>13.2 EER </t>
  </si>
  <si>
    <t>VRF air cooled (heating mode) </t>
  </si>
  <si>
    <t>&lt; 65,000 Btu/h (cooling capacity) </t>
  </si>
  <si>
    <t>7.7 HSPF </t>
  </si>
  <si>
    <r>
      <t>&gt;</t>
    </r>
    <r>
      <rPr>
        <sz val="11"/>
        <rFont val="Calibri"/>
        <family val="2"/>
        <scheme val="minor"/>
      </rPr>
      <t xml:space="preserve"> 65,000 Btu/h and &lt; 135,000 Btu/h (cooling capacity) </t>
    </r>
  </si>
  <si>
    <r>
      <t>VRF multisplit system 47</t>
    </r>
    <r>
      <rPr>
        <vertAlign val="superscript"/>
        <sz val="11"/>
        <rFont val="Calibri"/>
        <family val="2"/>
        <scheme val="minor"/>
      </rPr>
      <t>o</t>
    </r>
    <r>
      <rPr>
        <sz val="11"/>
        <rFont val="Calibri"/>
        <family val="2"/>
        <scheme val="minor"/>
      </rPr>
      <t>F db/ 43</t>
    </r>
    <r>
      <rPr>
        <vertAlign val="superscript"/>
        <sz val="11"/>
        <rFont val="Calibri"/>
        <family val="2"/>
        <scheme val="minor"/>
      </rPr>
      <t xml:space="preserve"> o</t>
    </r>
    <r>
      <rPr>
        <sz val="11"/>
        <rFont val="Calibri"/>
        <family val="2"/>
        <scheme val="minor"/>
      </rPr>
      <t>F wb outdoor air </t>
    </r>
  </si>
  <si>
    <r>
      <t>17</t>
    </r>
    <r>
      <rPr>
        <vertAlign val="superscript"/>
        <sz val="11"/>
        <rFont val="Calibri"/>
        <family val="2"/>
        <scheme val="minor"/>
      </rPr>
      <t>o</t>
    </r>
    <r>
      <rPr>
        <sz val="11"/>
        <rFont val="Calibri"/>
        <family val="2"/>
        <scheme val="minor"/>
      </rPr>
      <t>F db/ 15</t>
    </r>
    <r>
      <rPr>
        <vertAlign val="superscript"/>
        <sz val="11"/>
        <rFont val="Calibri"/>
        <family val="2"/>
        <scheme val="minor"/>
      </rPr>
      <t xml:space="preserve"> o</t>
    </r>
    <r>
      <rPr>
        <sz val="11"/>
        <rFont val="Calibri"/>
        <family val="2"/>
        <scheme val="minor"/>
      </rPr>
      <t>F wb outdoor air </t>
    </r>
  </si>
  <si>
    <r>
      <t>2.25 COP</t>
    </r>
    <r>
      <rPr>
        <vertAlign val="subscript"/>
        <sz val="11"/>
        <rFont val="Calibri"/>
        <family val="2"/>
        <scheme val="minor"/>
      </rPr>
      <t>H</t>
    </r>
    <r>
      <rPr>
        <sz val="11"/>
        <rFont val="Calibri"/>
        <family val="2"/>
        <scheme val="minor"/>
      </rPr>
      <t> </t>
    </r>
  </si>
  <si>
    <r>
      <t>&gt;</t>
    </r>
    <r>
      <rPr>
        <sz val="11"/>
        <rFont val="Calibri"/>
        <family val="2"/>
        <scheme val="minor"/>
      </rPr>
      <t xml:space="preserve"> 135,000 Btu/h (cooling capacity) </t>
    </r>
  </si>
  <si>
    <r>
      <t>3.2 COP</t>
    </r>
    <r>
      <rPr>
        <vertAlign val="subscript"/>
        <sz val="11"/>
        <rFont val="Calibri"/>
        <family val="2"/>
        <scheme val="minor"/>
      </rPr>
      <t>H</t>
    </r>
    <r>
      <rPr>
        <sz val="11"/>
        <rFont val="Calibri"/>
        <family val="2"/>
        <scheme val="minor"/>
      </rPr>
      <t> </t>
    </r>
  </si>
  <si>
    <t>VRF water source (heating mode) </t>
  </si>
  <si>
    <r>
      <t>VRF multisplit system 68</t>
    </r>
    <r>
      <rPr>
        <vertAlign val="superscript"/>
        <sz val="11"/>
        <rFont val="Calibri"/>
        <family val="2"/>
        <scheme val="minor"/>
      </rPr>
      <t>o</t>
    </r>
    <r>
      <rPr>
        <sz val="11"/>
        <rFont val="Calibri"/>
        <family val="2"/>
        <scheme val="minor"/>
      </rPr>
      <t>F entering water </t>
    </r>
  </si>
  <si>
    <r>
      <t>4.2 COP</t>
    </r>
    <r>
      <rPr>
        <vertAlign val="subscript"/>
        <sz val="11"/>
        <rFont val="Calibri"/>
        <family val="2"/>
        <scheme val="minor"/>
      </rPr>
      <t>H</t>
    </r>
    <r>
      <rPr>
        <sz val="11"/>
        <rFont val="Calibri"/>
        <family val="2"/>
        <scheme val="minor"/>
      </rPr>
      <t> </t>
    </r>
  </si>
  <si>
    <r>
      <t>4.3 COP</t>
    </r>
    <r>
      <rPr>
        <vertAlign val="subscript"/>
        <sz val="11"/>
        <rFont val="Calibri"/>
        <family val="2"/>
        <scheme val="minor"/>
      </rPr>
      <t>H</t>
    </r>
    <r>
      <rPr>
        <sz val="11"/>
        <rFont val="Calibri"/>
        <family val="2"/>
        <scheme val="minor"/>
      </rPr>
      <t> </t>
    </r>
  </si>
  <si>
    <r>
      <t>&gt;</t>
    </r>
    <r>
      <rPr>
        <sz val="11"/>
        <rFont val="Calibri"/>
        <family val="2"/>
        <scheme val="minor"/>
      </rPr>
      <t xml:space="preserve"> 65,000 Btu/h and  </t>
    </r>
  </si>
  <si>
    <r>
      <t>&gt;</t>
    </r>
    <r>
      <rPr>
        <sz val="11"/>
        <rFont val="Calibri"/>
        <family val="2"/>
        <scheme val="minor"/>
      </rPr>
      <t xml:space="preserve"> 135,000 Btu/h and  </t>
    </r>
  </si>
  <si>
    <r>
      <t>3.9 COP</t>
    </r>
    <r>
      <rPr>
        <vertAlign val="subscript"/>
        <sz val="11"/>
        <rFont val="Calibri"/>
        <family val="2"/>
        <scheme val="minor"/>
      </rPr>
      <t>H</t>
    </r>
    <r>
      <rPr>
        <sz val="11"/>
        <rFont val="Calibri"/>
        <family val="2"/>
        <scheme val="minor"/>
      </rPr>
      <t> </t>
    </r>
  </si>
  <si>
    <t xml:space="preserve">&lt; 240,000 Btu/h 
(cooling capacity) </t>
  </si>
  <si>
    <r>
      <t>4.0 COP</t>
    </r>
    <r>
      <rPr>
        <vertAlign val="subscript"/>
        <sz val="11"/>
        <rFont val="Calibri"/>
        <family val="2"/>
        <scheme val="minor"/>
      </rPr>
      <t>H</t>
    </r>
    <r>
      <rPr>
        <sz val="11"/>
        <rFont val="Calibri"/>
        <family val="2"/>
        <scheme val="minor"/>
      </rPr>
      <t> </t>
    </r>
  </si>
  <si>
    <r>
      <rPr>
        <sz val="11"/>
        <color rgb="FF000000"/>
        <rFont val="Calibri"/>
        <family val="2"/>
        <scheme val="minor"/>
      </rPr>
      <t>3.9 COP</t>
    </r>
    <r>
      <rPr>
        <vertAlign val="subscript"/>
        <sz val="11"/>
        <color rgb="FF000000"/>
        <rFont val="Calibri"/>
        <family val="2"/>
        <scheme val="minor"/>
      </rPr>
      <t>H</t>
    </r>
    <r>
      <rPr>
        <sz val="11"/>
        <color rgb="FF000000"/>
        <rFont val="Calibri"/>
        <family val="2"/>
        <scheme val="minor"/>
      </rPr>
      <t> </t>
    </r>
  </si>
  <si>
    <t>VRF groundwater source (heating mode) </t>
  </si>
  <si>
    <r>
      <t>VRF multisplit system 50</t>
    </r>
    <r>
      <rPr>
        <vertAlign val="superscript"/>
        <sz val="11"/>
        <rFont val="Calibri"/>
        <family val="2"/>
        <scheme val="minor"/>
      </rPr>
      <t>o</t>
    </r>
    <r>
      <rPr>
        <sz val="11"/>
        <rFont val="Calibri"/>
        <family val="2"/>
        <scheme val="minor"/>
      </rPr>
      <t>F entering water </t>
    </r>
  </si>
  <si>
    <r>
      <t>3.6 COP</t>
    </r>
    <r>
      <rPr>
        <vertAlign val="subscript"/>
        <sz val="11"/>
        <rFont val="Calibri"/>
        <family val="2"/>
        <scheme val="minor"/>
      </rPr>
      <t>H</t>
    </r>
    <r>
      <rPr>
        <sz val="11"/>
        <rFont val="Calibri"/>
        <family val="2"/>
        <scheme val="minor"/>
      </rPr>
      <t> </t>
    </r>
  </si>
  <si>
    <t>VRF ground source (heating mode) </t>
  </si>
  <si>
    <r>
      <t>VRF multisplit system 32</t>
    </r>
    <r>
      <rPr>
        <vertAlign val="superscript"/>
        <sz val="11"/>
        <rFont val="Calibri"/>
        <family val="2"/>
        <scheme val="minor"/>
      </rPr>
      <t>o</t>
    </r>
    <r>
      <rPr>
        <sz val="11"/>
        <rFont val="Calibri"/>
        <family val="2"/>
        <scheme val="minor"/>
      </rPr>
      <t>F entering water </t>
    </r>
  </si>
  <si>
    <r>
      <t>3.1 COP</t>
    </r>
    <r>
      <rPr>
        <vertAlign val="subscript"/>
        <sz val="11"/>
        <rFont val="Calibri"/>
        <family val="2"/>
        <scheme val="minor"/>
      </rPr>
      <t>H</t>
    </r>
    <r>
      <rPr>
        <sz val="11"/>
        <rFont val="Calibri"/>
        <family val="2"/>
        <scheme val="minor"/>
      </rPr>
      <t> </t>
    </r>
  </si>
  <si>
    <r>
      <t>2.8 COP</t>
    </r>
    <r>
      <rPr>
        <vertAlign val="subscript"/>
        <sz val="11"/>
        <rFont val="Calibri"/>
        <family val="2"/>
        <scheme val="minor"/>
      </rPr>
      <t>H</t>
    </r>
    <r>
      <rPr>
        <sz val="11"/>
        <rFont val="Calibri"/>
        <family val="2"/>
        <scheme val="minor"/>
      </rPr>
      <t> </t>
    </r>
  </si>
  <si>
    <r>
      <t xml:space="preserve">For SI: </t>
    </r>
    <r>
      <rPr>
        <vertAlign val="superscript"/>
        <sz val="11"/>
        <rFont val="Calibri"/>
        <family val="2"/>
        <scheme val="minor"/>
      </rPr>
      <t>o</t>
    </r>
    <r>
      <rPr>
        <sz val="11"/>
        <rFont val="Calibri"/>
        <family val="2"/>
        <scheme val="minor"/>
      </rPr>
      <t>C = [(</t>
    </r>
    <r>
      <rPr>
        <vertAlign val="superscript"/>
        <sz val="11"/>
        <rFont val="Calibri"/>
        <family val="2"/>
        <scheme val="minor"/>
      </rPr>
      <t>o</t>
    </r>
    <r>
      <rPr>
        <sz val="11"/>
        <rFont val="Calibri"/>
        <family val="2"/>
        <scheme val="minor"/>
      </rPr>
      <t>F)-32]/1.8, 1 British thermal unit per hour = 0.2931 W, db = dry bulb temperature, wb = wet bulb temperature. </t>
    </r>
  </si>
  <si>
    <t>This table is a replica of ASHRAE 90.1 Table 6.8.1-9 Electrically Operated Variable-Refrigerant-Flow and Applied Heat Pumps—Minimum Efficiency Requirements. </t>
  </si>
  <si>
    <r>
      <t>TABLE C403.3.2(10)</t>
    </r>
    <r>
      <rPr>
        <sz val="11"/>
        <rFont val="Calibri"/>
        <family val="2"/>
        <scheme val="minor"/>
      </rPr>
      <t> </t>
    </r>
  </si>
  <si>
    <r>
      <t xml:space="preserve">FLOOR-MOUNTED AIR CONDITIONERS AND CONDENSING UNITS SERVING COMPUTER ROOMS-MINIMUM EFFICIENCY REQUIREMENTS </t>
    </r>
    <r>
      <rPr>
        <b/>
        <vertAlign val="superscript"/>
        <sz val="11"/>
        <rFont val="Calibri"/>
        <family val="2"/>
        <scheme val="minor"/>
      </rPr>
      <t>b</t>
    </r>
    <r>
      <rPr>
        <sz val="11"/>
        <rFont val="Calibri"/>
        <family val="2"/>
        <scheme val="minor"/>
      </rPr>
      <t> </t>
    </r>
  </si>
  <si>
    <r>
      <t>STANDARD MODEL</t>
    </r>
    <r>
      <rPr>
        <sz val="11"/>
        <rFont val="Calibri"/>
        <family val="2"/>
        <scheme val="minor"/>
      </rPr>
      <t> </t>
    </r>
  </si>
  <si>
    <r>
      <t>NET SENSIBLE COOLING CAPACITY</t>
    </r>
    <r>
      <rPr>
        <sz val="11"/>
        <rFont val="Calibri"/>
        <family val="2"/>
        <scheme val="minor"/>
      </rPr>
      <t> </t>
    </r>
  </si>
  <si>
    <r>
      <t>MINIMUM NET SENSIBLE COP</t>
    </r>
    <r>
      <rPr>
        <sz val="11"/>
        <rFont val="Calibri"/>
        <family val="2"/>
        <scheme val="minor"/>
      </rPr>
      <t> </t>
    </r>
  </si>
  <si>
    <r>
      <t>RATING CONDITIONS RETURN AIR (dry bulb/dew point)</t>
    </r>
    <r>
      <rPr>
        <sz val="11"/>
        <rFont val="Calibri"/>
        <family val="2"/>
        <scheme val="minor"/>
      </rPr>
      <t> </t>
    </r>
  </si>
  <si>
    <t>Air cooled </t>
  </si>
  <si>
    <t>Downflow </t>
  </si>
  <si>
    <t>&lt; 80,000 Btu/h </t>
  </si>
  <si>
    <t>2.70 </t>
  </si>
  <si>
    <r>
      <t>85</t>
    </r>
    <r>
      <rPr>
        <vertAlign val="superscript"/>
        <sz val="11"/>
        <rFont val="Calibri"/>
        <family val="2"/>
        <scheme val="minor"/>
      </rPr>
      <t>o</t>
    </r>
    <r>
      <rPr>
        <sz val="11"/>
        <rFont val="Calibri"/>
        <family val="2"/>
        <scheme val="minor"/>
      </rPr>
      <t>F/52</t>
    </r>
    <r>
      <rPr>
        <vertAlign val="superscript"/>
        <sz val="11"/>
        <rFont val="Calibri"/>
        <family val="2"/>
        <scheme val="minor"/>
      </rPr>
      <t>o</t>
    </r>
    <r>
      <rPr>
        <sz val="11"/>
        <rFont val="Calibri"/>
        <family val="2"/>
        <scheme val="minor"/>
      </rPr>
      <t>F (Class 2) </t>
    </r>
  </si>
  <si>
    <t>AHRI 1360 </t>
  </si>
  <si>
    <r>
      <t>&gt;</t>
    </r>
    <r>
      <rPr>
        <sz val="11"/>
        <rFont val="Calibri"/>
        <family val="2"/>
        <scheme val="minor"/>
      </rPr>
      <t xml:space="preserve"> 80,000 Btu/h and &lt; 295,000 Btu/h </t>
    </r>
  </si>
  <si>
    <t>2.58 </t>
  </si>
  <si>
    <r>
      <t>&gt;</t>
    </r>
    <r>
      <rPr>
        <sz val="11"/>
        <rFont val="Calibri"/>
        <family val="2"/>
        <scheme val="minor"/>
      </rPr>
      <t xml:space="preserve"> 295,000 Btu/h </t>
    </r>
  </si>
  <si>
    <t>2.36 </t>
  </si>
  <si>
    <t>Upflow-ducted </t>
  </si>
  <si>
    <t>2.67 </t>
  </si>
  <si>
    <t>2.55 </t>
  </si>
  <si>
    <t>2.33 </t>
  </si>
  <si>
    <t>Upflow-nonducted </t>
  </si>
  <si>
    <t>2.16 </t>
  </si>
  <si>
    <r>
      <t>75</t>
    </r>
    <r>
      <rPr>
        <vertAlign val="superscript"/>
        <sz val="11"/>
        <rFont val="Calibri"/>
        <family val="2"/>
        <scheme val="minor"/>
      </rPr>
      <t>o</t>
    </r>
    <r>
      <rPr>
        <sz val="11"/>
        <rFont val="Calibri"/>
        <family val="2"/>
        <scheme val="minor"/>
      </rPr>
      <t>F/52</t>
    </r>
    <r>
      <rPr>
        <vertAlign val="superscript"/>
        <sz val="11"/>
        <rFont val="Calibri"/>
        <family val="2"/>
        <scheme val="minor"/>
      </rPr>
      <t>o</t>
    </r>
    <r>
      <rPr>
        <sz val="11"/>
        <rFont val="Calibri"/>
        <family val="2"/>
        <scheme val="minor"/>
      </rPr>
      <t>F (Class 1) </t>
    </r>
  </si>
  <si>
    <r>
      <t>&gt;</t>
    </r>
    <r>
      <rPr>
        <sz val="11"/>
        <rFont val="Calibri"/>
        <family val="2"/>
        <scheme val="minor"/>
      </rPr>
      <t xml:space="preserve"> 65,000 Btu/h and &lt; 240,000 Btu/h </t>
    </r>
  </si>
  <si>
    <t>2.04 </t>
  </si>
  <si>
    <t>1.89 </t>
  </si>
  <si>
    <t>Horizontal </t>
  </si>
  <si>
    <t>2.65 </t>
  </si>
  <si>
    <r>
      <t>95</t>
    </r>
    <r>
      <rPr>
        <vertAlign val="superscript"/>
        <sz val="11"/>
        <rFont val="Calibri"/>
        <family val="2"/>
        <scheme val="minor"/>
      </rPr>
      <t>o</t>
    </r>
    <r>
      <rPr>
        <sz val="11"/>
        <rFont val="Calibri"/>
        <family val="2"/>
        <scheme val="minor"/>
      </rPr>
      <t>F/52</t>
    </r>
    <r>
      <rPr>
        <vertAlign val="superscript"/>
        <sz val="11"/>
        <rFont val="Calibri"/>
        <family val="2"/>
        <scheme val="minor"/>
      </rPr>
      <t>o</t>
    </r>
    <r>
      <rPr>
        <sz val="11"/>
        <rFont val="Calibri"/>
        <family val="2"/>
        <scheme val="minor"/>
      </rPr>
      <t>F (Class 3) </t>
    </r>
  </si>
  <si>
    <t>2.47 </t>
  </si>
  <si>
    <t>Air cooled with fluid economizer </t>
  </si>
  <si>
    <r>
      <t>85</t>
    </r>
    <r>
      <rPr>
        <vertAlign val="superscript"/>
        <sz val="11"/>
        <rFont val="Calibri"/>
        <family val="2"/>
        <scheme val="minor"/>
      </rPr>
      <t>o</t>
    </r>
    <r>
      <rPr>
        <sz val="11"/>
        <rFont val="Calibri"/>
        <family val="2"/>
        <scheme val="minor"/>
      </rPr>
      <t>F/52</t>
    </r>
    <r>
      <rPr>
        <vertAlign val="superscript"/>
        <sz val="11"/>
        <rFont val="Calibri"/>
        <family val="2"/>
        <scheme val="minor"/>
      </rPr>
      <t>o</t>
    </r>
    <r>
      <rPr>
        <sz val="11"/>
        <rFont val="Calibri"/>
        <family val="2"/>
        <scheme val="minor"/>
      </rPr>
      <t>F (Class 1) </t>
    </r>
  </si>
  <si>
    <t>2.09 </t>
  </si>
  <si>
    <t>1.99 </t>
  </si>
  <si>
    <t>1.81 </t>
  </si>
  <si>
    <t>Water cooled economizer </t>
  </si>
  <si>
    <t>2.82 </t>
  </si>
  <si>
    <t>2.73 </t>
  </si>
  <si>
    <t>Upflow- ducted </t>
  </si>
  <si>
    <t>2.79 </t>
  </si>
  <si>
    <t>2.64 </t>
  </si>
  <si>
    <t>2.43 </t>
  </si>
  <si>
    <t>2.32 </t>
  </si>
  <si>
    <t>2.20 </t>
  </si>
  <si>
    <t>2.68 </t>
  </si>
  <si>
    <t>2.60 </t>
  </si>
  <si>
    <t>Water cooled with fluid Water cooled economizer (cont.) </t>
  </si>
  <si>
    <t>2.77 </t>
  </si>
  <si>
    <t>2.61 </t>
  </si>
  <si>
    <t>2.74 </t>
  </si>
  <si>
    <t>2.35 </t>
  </si>
  <si>
    <t>2.24 </t>
  </si>
  <si>
    <t>2.12 </t>
  </si>
  <si>
    <t>2.71 </t>
  </si>
  <si>
    <t>2.54 </t>
  </si>
  <si>
    <t>Glycol cooled </t>
  </si>
  <si>
    <t>2.56 </t>
  </si>
  <si>
    <t>2.21 </t>
  </si>
  <si>
    <t>2.53 </t>
  </si>
  <si>
    <t>2.18 </t>
  </si>
  <si>
    <t>2.08 </t>
  </si>
  <si>
    <t>1.90 </t>
  </si>
  <si>
    <t>2.48 </t>
  </si>
  <si>
    <t>Glycol cooled with fluid economizer </t>
  </si>
  <si>
    <t>2.51 </t>
  </si>
  <si>
    <t>2.19 </t>
  </si>
  <si>
    <t>2.15 </t>
  </si>
  <si>
    <t>2.00 </t>
  </si>
  <si>
    <t>1.82 </t>
  </si>
  <si>
    <t>1.73 </t>
  </si>
  <si>
    <t>2.44 </t>
  </si>
  <si>
    <t>2.10 </t>
  </si>
  <si>
    <r>
      <t xml:space="preserve">For SI: 1 British thermal unit per hour = 0.2931 W, </t>
    </r>
    <r>
      <rPr>
        <vertAlign val="superscript"/>
        <sz val="11"/>
        <rFont val="Calibri"/>
        <family val="2"/>
        <scheme val="minor"/>
      </rPr>
      <t>o</t>
    </r>
    <r>
      <rPr>
        <sz val="11"/>
        <rFont val="Calibri"/>
        <family val="2"/>
        <scheme val="minor"/>
      </rPr>
      <t>C = [(</t>
    </r>
    <r>
      <rPr>
        <vertAlign val="superscript"/>
        <sz val="11"/>
        <rFont val="Calibri"/>
        <family val="2"/>
        <scheme val="minor"/>
      </rPr>
      <t>o</t>
    </r>
    <r>
      <rPr>
        <sz val="11"/>
        <rFont val="Calibri"/>
        <family val="2"/>
        <scheme val="minor"/>
      </rPr>
      <t>F)-32]/1.8, COP = (Btu/h x hp)/(2,550.7). </t>
    </r>
  </si>
  <si>
    <t>This table is a replica of ASHRAE 90.1 Table 6.8.1-10 Floor-Mounted Air Conditioners and Condensing Units Serving Computer Rooms—Minimum Efficiency Requirements. </t>
  </si>
  <si>
    <r>
      <t>TABLE C403.3.2(11)</t>
    </r>
    <r>
      <rPr>
        <sz val="11"/>
        <rFont val="Calibri"/>
        <family val="2"/>
        <scheme val="minor"/>
      </rPr>
      <t> </t>
    </r>
  </si>
  <si>
    <r>
      <t xml:space="preserve">VAPOR-COMPRESSION-BASED INDOOR POOL DEHUMIDIFIERS-MINIMUM EFFICIENCY REQUIREMENTS </t>
    </r>
    <r>
      <rPr>
        <b/>
        <vertAlign val="superscript"/>
        <sz val="11"/>
        <rFont val="Calibri"/>
        <family val="2"/>
        <scheme val="minor"/>
      </rPr>
      <t>b</t>
    </r>
    <r>
      <rPr>
        <sz val="11"/>
        <rFont val="Calibri"/>
        <family val="2"/>
        <scheme val="minor"/>
      </rPr>
      <t> </t>
    </r>
  </si>
  <si>
    <t>Single package indoor (with or without economizer) </t>
  </si>
  <si>
    <t>Rating Conditions: A or C </t>
  </si>
  <si>
    <t>3.5 MRE </t>
  </si>
  <si>
    <t>AHRI 910 </t>
  </si>
  <si>
    <t>Single package indoor water cooled (with or without economizer) </t>
  </si>
  <si>
    <t>Rating Conditions: A, B or C </t>
  </si>
  <si>
    <t>Single package indoor air cooled (with or without economizer) </t>
  </si>
  <si>
    <t>Split system indoor air cooled (with or without economizer) </t>
  </si>
  <si>
    <t>This table is a replica of ASHRAE 90.1 Table 6.8.1-12 Vapor-Compression-Based Indoor Pool Dehumidifiers—Minimum Efficiency Requirements. </t>
  </si>
  <si>
    <r>
      <t>TABLE C403.3.2(12)</t>
    </r>
    <r>
      <rPr>
        <sz val="11"/>
        <rFont val="Calibri"/>
        <family val="2"/>
        <scheme val="minor"/>
      </rPr>
      <t> </t>
    </r>
  </si>
  <si>
    <r>
      <t xml:space="preserve">ELECTRICALLY OPERATED DX-DOAS UNITS, SINGLE-PACKAGE AND REMOTE CONDENSER, WITHOUT ENERGY RECOVERY- MINIMUM EFFICIENCY REQUIREMENTS </t>
    </r>
    <r>
      <rPr>
        <b/>
        <vertAlign val="superscript"/>
        <sz val="11"/>
        <rFont val="Calibri"/>
        <family val="2"/>
        <scheme val="minor"/>
      </rPr>
      <t>b</t>
    </r>
    <r>
      <rPr>
        <sz val="11"/>
        <rFont val="Calibri"/>
        <family val="2"/>
        <scheme val="minor"/>
      </rPr>
      <t> </t>
    </r>
  </si>
  <si>
    <t>Air cooled and Air-source heat pumps (dehumidification mode) </t>
  </si>
  <si>
    <t>- </t>
  </si>
  <si>
    <t>4.0 ISMRE </t>
  </si>
  <si>
    <t>AHRI 920 </t>
  </si>
  <si>
    <t>Water cooled (dehumidification mode) </t>
  </si>
  <si>
    <t>Cooling tower condenser water </t>
  </si>
  <si>
    <t>4.9 ISMRE </t>
  </si>
  <si>
    <t>Chilled water </t>
  </si>
  <si>
    <t>6.0 ISMRE </t>
  </si>
  <si>
    <t>Air-source heat pump (heating mode) </t>
  </si>
  <si>
    <t>2.7 ISCOP </t>
  </si>
  <si>
    <t>Water-source heat pump (dehumidification mode) </t>
  </si>
  <si>
    <t>Ground source, closed loop </t>
  </si>
  <si>
    <t>4.8 ISMRE </t>
  </si>
  <si>
    <t>Ground-water source </t>
  </si>
  <si>
    <t>5.0 ISMRE </t>
  </si>
  <si>
    <t>Water source </t>
  </si>
  <si>
    <t>Water-source heat pump (heating mode) </t>
  </si>
  <si>
    <t>2.0 ISCOP </t>
  </si>
  <si>
    <t>3.2 ISCOP </t>
  </si>
  <si>
    <t>3.5 ISCOP </t>
  </si>
  <si>
    <t>This table is a replica of ASHRAE 90.1 Table 6.8.1-13 Electrically Operated DX-DOAS Units, Single-Package and Remote Condenser, without Energy Recovery—Minimum Efficiency Requirements. </t>
  </si>
  <si>
    <r>
      <t>TABLE C403.3.2(13)</t>
    </r>
    <r>
      <rPr>
        <sz val="11"/>
        <rFont val="Calibri"/>
        <family val="2"/>
        <scheme val="minor"/>
      </rPr>
      <t> </t>
    </r>
  </si>
  <si>
    <r>
      <t xml:space="preserve">ELECTRICALLY OPERATED DX-DOAS UNITS, SINGLE-PACKAGE AND REMOTE CONDENSER, WITH ENERGY RECOVERY- MINIMUM EFFICIENCY REQUIREMENTS </t>
    </r>
    <r>
      <rPr>
        <b/>
        <vertAlign val="superscript"/>
        <sz val="11"/>
        <rFont val="Calibri"/>
        <family val="2"/>
        <scheme val="minor"/>
      </rPr>
      <t>b</t>
    </r>
    <r>
      <rPr>
        <sz val="11"/>
        <rFont val="Calibri"/>
        <family val="2"/>
        <scheme val="minor"/>
      </rPr>
      <t> </t>
    </r>
  </si>
  <si>
    <t>5.2 ISMRE </t>
  </si>
  <si>
    <t>5.3 ISMRE </t>
  </si>
  <si>
    <t>6.6 ISMRE </t>
  </si>
  <si>
    <t>3.3 ISCOP </t>
  </si>
  <si>
    <t>5.8 ISMRE </t>
  </si>
  <si>
    <t>3.8 ISCOP </t>
  </si>
  <si>
    <t>4.0 ISCOP </t>
  </si>
  <si>
    <t>4.8 ISCOP </t>
  </si>
  <si>
    <t>This table is a replica of ASHRAE 90.1 Table 6.8.1-14 Electrically Operated DX-DOAS Units, Single-Package and Remote Condenser, with Energy Recovery—Minimum Efficiency Requirements. </t>
  </si>
  <si>
    <r>
      <t>TABLE C403.3.2(14)</t>
    </r>
    <r>
      <rPr>
        <sz val="11"/>
        <rFont val="Calibri"/>
        <family val="2"/>
        <scheme val="minor"/>
      </rPr>
      <t> </t>
    </r>
  </si>
  <si>
    <r>
      <t xml:space="preserve">ELECTRICALLY OPERATED WATER-SOURCE HEAT PUMPS- MINIMUM EFFICIENCY REQUIREMENTS </t>
    </r>
    <r>
      <rPr>
        <b/>
        <vertAlign val="superscript"/>
        <sz val="11"/>
        <rFont val="Calibri"/>
        <family val="2"/>
        <scheme val="minor"/>
      </rPr>
      <t>c</t>
    </r>
    <r>
      <rPr>
        <sz val="11"/>
        <rFont val="Calibri"/>
        <family val="2"/>
        <scheme val="minor"/>
      </rPr>
      <t> </t>
    </r>
  </si>
  <si>
    <r>
      <t xml:space="preserve">SIZE CATEGORY </t>
    </r>
    <r>
      <rPr>
        <b/>
        <vertAlign val="superscript"/>
        <sz val="11"/>
        <rFont val="Calibri"/>
        <family val="2"/>
        <scheme val="minor"/>
      </rPr>
      <t>b</t>
    </r>
    <r>
      <rPr>
        <sz val="11"/>
        <rFont val="Calibri"/>
        <family val="2"/>
        <scheme val="minor"/>
      </rPr>
      <t> </t>
    </r>
  </si>
  <si>
    <t>Water-to-air, water loop (cooling mode) </t>
  </si>
  <si>
    <t>&lt; 17,000 Btu/h </t>
  </si>
  <si>
    <t>86°F entering water </t>
  </si>
  <si>
    <t>ISO 13256-1 </t>
  </si>
  <si>
    <t>≥ 17,000 Btu/h and &lt; 65,000 Btu/h </t>
  </si>
  <si>
    <t>13.0 EER </t>
  </si>
  <si>
    <t>≥ 65,000 Btu/h and &lt; 135,000 Btu/h </t>
  </si>
  <si>
    <t>Water-to-air, ground water (cooling mode) </t>
  </si>
  <si>
    <t>59°F entering water </t>
  </si>
  <si>
    <t>18.0 EER </t>
  </si>
  <si>
    <t>Brine-to-air, ground loop (cooling mode) </t>
  </si>
  <si>
    <t>77°F entering water </t>
  </si>
  <si>
    <t>14.1 EER </t>
  </si>
  <si>
    <t>Water-to-water, water loop (cooling mode) </t>
  </si>
  <si>
    <t>ISO 13256-2 </t>
  </si>
  <si>
    <t>Water-to-water, ground water (cooling mode) </t>
  </si>
  <si>
    <t>16.3 EER </t>
  </si>
  <si>
    <t>Brine-to-water, ground loop (cooling mode) </t>
  </si>
  <si>
    <t>Water-to-water, water loop (heating mode) </t>
  </si>
  <si>
    <t>68°F entering water </t>
  </si>
  <si>
    <t>Water-to-air, ground water (heating mode) </t>
  </si>
  <si>
    <t>50°F entering water </t>
  </si>
  <si>
    <r>
      <t>3.7 COP</t>
    </r>
    <r>
      <rPr>
        <vertAlign val="subscript"/>
        <sz val="11"/>
        <rFont val="Calibri"/>
        <family val="2"/>
        <scheme val="minor"/>
      </rPr>
      <t>H</t>
    </r>
    <r>
      <rPr>
        <sz val="11"/>
        <rFont val="Calibri"/>
        <family val="2"/>
        <scheme val="minor"/>
      </rPr>
      <t> </t>
    </r>
  </si>
  <si>
    <t>Brine-to-air, ground loop (heating mode) </t>
  </si>
  <si>
    <t>32°F entering water </t>
  </si>
  <si>
    <t>Water-to-water, ground water (heating mode) </t>
  </si>
  <si>
    <t>Brine-to-water, ground loop (heating mode) </t>
  </si>
  <si>
    <r>
      <t xml:space="preserve">For SI: 1 British thermal unit per hour = 0.2931 W, </t>
    </r>
    <r>
      <rPr>
        <vertAlign val="superscript"/>
        <sz val="11"/>
        <rFont val="Calibri"/>
        <family val="2"/>
        <scheme val="minor"/>
      </rPr>
      <t>o</t>
    </r>
    <r>
      <rPr>
        <sz val="11"/>
        <rFont val="Calibri"/>
        <family val="2"/>
        <scheme val="minor"/>
      </rPr>
      <t>C = [(</t>
    </r>
    <r>
      <rPr>
        <vertAlign val="superscript"/>
        <sz val="11"/>
        <rFont val="Calibri"/>
        <family val="2"/>
        <scheme val="minor"/>
      </rPr>
      <t>o</t>
    </r>
    <r>
      <rPr>
        <sz val="11"/>
        <rFont val="Calibri"/>
        <family val="2"/>
        <scheme val="minor"/>
      </rPr>
      <t>F)-32]/1.8. </t>
    </r>
  </si>
  <si>
    <t>Single-phase, US air-cooled heat pumps less than 19 kW are regulated as consumer products by DOE 10 CFR 430. SCOPC, SCOP2C, SCOPH and SCOP2H values for single-phase products are set by the USDOE.  </t>
  </si>
  <si>
    <t>This table is a replica of ASHRAE 90.1 Table 6.8.1-15 Electrically Operated Water-Source Heat Pumps—Minimum Efficiency Requirements. </t>
  </si>
  <si>
    <r>
      <t>TABLE C403.3.2(15)</t>
    </r>
    <r>
      <rPr>
        <sz val="11"/>
        <rFont val="Calibri"/>
        <family val="2"/>
        <scheme val="minor"/>
      </rPr>
      <t> </t>
    </r>
  </si>
  <si>
    <r>
      <t xml:space="preserve">HEAT-PUMP AND HEAT RECOVERY CHILLER PACKAGES- MINIMUM EFFICIENCY REQUIREMENTS </t>
    </r>
    <r>
      <rPr>
        <b/>
        <vertAlign val="superscript"/>
        <sz val="11"/>
        <rFont val="Calibri"/>
        <family val="2"/>
        <scheme val="minor"/>
      </rPr>
      <t>g</t>
    </r>
    <r>
      <rPr>
        <sz val="11"/>
        <rFont val="Calibri"/>
        <family val="2"/>
        <scheme val="minor"/>
      </rPr>
      <t> </t>
    </r>
  </si>
  <si>
    <r>
      <t>HEATING OPERATION</t>
    </r>
    <r>
      <rPr>
        <sz val="11"/>
        <rFont val="Calibri"/>
        <family val="2"/>
        <scheme val="minor"/>
      </rPr>
      <t> </t>
    </r>
  </si>
  <si>
    <r>
      <t>SIZE CATEGORY, ton</t>
    </r>
    <r>
      <rPr>
        <b/>
        <vertAlign val="subscript"/>
        <sz val="11"/>
        <rFont val="Calibri"/>
        <family val="2"/>
        <scheme val="minor"/>
      </rPr>
      <t>R</t>
    </r>
    <r>
      <rPr>
        <sz val="11"/>
        <rFont val="Calibri"/>
        <family val="2"/>
        <scheme val="minor"/>
      </rPr>
      <t> </t>
    </r>
  </si>
  <si>
    <r>
      <t xml:space="preserve">COOLING-ONLY OPERATION COOLING EFFICIENCY </t>
    </r>
    <r>
      <rPr>
        <b/>
        <vertAlign val="superscript"/>
        <sz val="11"/>
        <rFont val="Calibri"/>
        <family val="2"/>
        <scheme val="minor"/>
      </rPr>
      <t>c</t>
    </r>
    <r>
      <rPr>
        <b/>
        <sz val="11"/>
        <rFont val="Calibri"/>
        <family val="2"/>
        <scheme val="minor"/>
      </rPr>
      <t xml:space="preserve"> AIR-SOURCE EER (FL/IPLV), Btu/W × h WATER-SOURCE POWER INPUT PER CAPACITY (FL/IPLV), kW/ton</t>
    </r>
    <r>
      <rPr>
        <b/>
        <vertAlign val="subscript"/>
        <sz val="11"/>
        <rFont val="Calibri"/>
        <family val="2"/>
        <scheme val="minor"/>
      </rPr>
      <t>R</t>
    </r>
    <r>
      <rPr>
        <sz val="11"/>
        <rFont val="Calibri"/>
        <family val="2"/>
        <scheme val="minor"/>
      </rPr>
      <t> </t>
    </r>
  </si>
  <si>
    <r>
      <t>HEATING SOURCE </t>
    </r>
    <r>
      <rPr>
        <sz val="11"/>
        <rFont val="Calibri"/>
        <family val="2"/>
        <scheme val="minor"/>
      </rPr>
      <t> </t>
    </r>
  </si>
  <si>
    <r>
      <t>HEAT-PUMP HEATING FULL-LOAD EFFICIENCY (COP</t>
    </r>
    <r>
      <rPr>
        <b/>
        <vertAlign val="subscript"/>
        <sz val="11"/>
        <rFont val="Calibri"/>
        <family val="2"/>
        <scheme val="minor"/>
      </rPr>
      <t>H</t>
    </r>
    <r>
      <rPr>
        <b/>
        <sz val="11"/>
        <rFont val="Calibri"/>
        <family val="2"/>
        <scheme val="minor"/>
      </rPr>
      <t xml:space="preserve">) </t>
    </r>
    <r>
      <rPr>
        <b/>
        <vertAlign val="superscript"/>
        <sz val="11"/>
        <rFont val="Calibri"/>
        <family val="2"/>
        <scheme val="minor"/>
      </rPr>
      <t>b</t>
    </r>
    <r>
      <rPr>
        <b/>
        <sz val="11"/>
        <rFont val="Calibri"/>
        <family val="2"/>
        <scheme val="minor"/>
      </rPr>
      <t>, W/W</t>
    </r>
    <r>
      <rPr>
        <sz val="11"/>
        <rFont val="Calibri"/>
        <family val="2"/>
        <scheme val="minor"/>
      </rPr>
      <t> </t>
    </r>
  </si>
  <si>
    <r>
      <t>EAT RECOVERY CHILLER FULL-LOAD EFFICIENCY (COP</t>
    </r>
    <r>
      <rPr>
        <b/>
        <vertAlign val="subscript"/>
        <sz val="11"/>
        <rFont val="Calibri"/>
        <family val="2"/>
        <scheme val="minor"/>
      </rPr>
      <t>HR</t>
    </r>
    <r>
      <rPr>
        <b/>
        <sz val="11"/>
        <rFont val="Calibri"/>
        <family val="2"/>
        <scheme val="minor"/>
      </rPr>
      <t xml:space="preserve">) </t>
    </r>
    <r>
      <rPr>
        <b/>
        <vertAlign val="superscript"/>
        <sz val="11"/>
        <rFont val="Calibri"/>
        <family val="2"/>
        <scheme val="minor"/>
      </rPr>
      <t>c, d</t>
    </r>
    <r>
      <rPr>
        <b/>
        <sz val="11"/>
        <rFont val="Calibri"/>
        <family val="2"/>
        <scheme val="minor"/>
      </rPr>
      <t>, W/W SIMULTANEOUS COOLING AND HEATING FULL-LOAD EFFICIENCY (COP</t>
    </r>
    <r>
      <rPr>
        <b/>
        <vertAlign val="subscript"/>
        <sz val="11"/>
        <rFont val="Calibri"/>
        <family val="2"/>
        <scheme val="minor"/>
      </rPr>
      <t>SHC</t>
    </r>
    <r>
      <rPr>
        <b/>
        <sz val="11"/>
        <rFont val="Calibri"/>
        <family val="2"/>
        <scheme val="minor"/>
      </rPr>
      <t xml:space="preserve">) </t>
    </r>
    <r>
      <rPr>
        <b/>
        <vertAlign val="superscript"/>
        <sz val="11"/>
        <rFont val="Calibri"/>
        <family val="2"/>
        <scheme val="minor"/>
      </rPr>
      <t>c</t>
    </r>
    <r>
      <rPr>
        <b/>
        <sz val="11"/>
        <rFont val="Calibri"/>
        <family val="2"/>
        <scheme val="minor"/>
      </rPr>
      <t>, W/W</t>
    </r>
    <r>
      <rPr>
        <sz val="11"/>
        <rFont val="Calibri"/>
        <family val="2"/>
        <scheme val="minor"/>
      </rPr>
      <t> </t>
    </r>
  </si>
  <si>
    <r>
      <t xml:space="preserve">TEST PROCEDURE </t>
    </r>
    <r>
      <rPr>
        <b/>
        <vertAlign val="superscript"/>
        <sz val="11"/>
        <rFont val="Calibri"/>
        <family val="2"/>
        <scheme val="minor"/>
      </rPr>
      <t>A</t>
    </r>
    <r>
      <rPr>
        <sz val="11"/>
        <rFont val="Calibri"/>
        <family val="2"/>
        <scheme val="minor"/>
      </rPr>
      <t> </t>
    </r>
  </si>
  <si>
    <r>
      <t>CONDITIONS (entering/ leaving </t>
    </r>
    <r>
      <rPr>
        <sz val="11"/>
        <rFont val="Calibri"/>
        <family val="2"/>
        <scheme val="minor"/>
      </rPr>
      <t> </t>
    </r>
  </si>
  <si>
    <r>
      <t>water) OR OAT (db/wb), °F</t>
    </r>
    <r>
      <rPr>
        <sz val="11"/>
        <rFont val="Calibri"/>
        <family val="2"/>
        <scheme val="minor"/>
      </rPr>
      <t> </t>
    </r>
  </si>
  <si>
    <r>
      <t>Leaving Heating Water Temperature</t>
    </r>
    <r>
      <rPr>
        <sz val="11"/>
        <rFont val="Calibri"/>
        <family val="2"/>
        <scheme val="minor"/>
      </rPr>
      <t> </t>
    </r>
  </si>
  <si>
    <r>
      <t>Low</t>
    </r>
    <r>
      <rPr>
        <sz val="11"/>
        <rFont val="Calibri"/>
        <family val="2"/>
        <scheme val="minor"/>
      </rPr>
      <t> </t>
    </r>
  </si>
  <si>
    <r>
      <t>Medium</t>
    </r>
    <r>
      <rPr>
        <sz val="11"/>
        <rFont val="Calibri"/>
        <family val="2"/>
        <scheme val="minor"/>
      </rPr>
      <t> </t>
    </r>
  </si>
  <si>
    <r>
      <t>High</t>
    </r>
    <r>
      <rPr>
        <sz val="11"/>
        <rFont val="Calibri"/>
        <family val="2"/>
        <scheme val="minor"/>
      </rPr>
      <t> </t>
    </r>
  </si>
  <si>
    <r>
      <t>Boost</t>
    </r>
    <r>
      <rPr>
        <sz val="11"/>
        <rFont val="Calibri"/>
        <family val="2"/>
        <scheme val="minor"/>
      </rPr>
      <t> </t>
    </r>
  </si>
  <si>
    <r>
      <t>Path A</t>
    </r>
    <r>
      <rPr>
        <sz val="11"/>
        <rFont val="Calibri"/>
        <family val="2"/>
        <scheme val="minor"/>
      </rPr>
      <t> </t>
    </r>
  </si>
  <si>
    <r>
      <t>Path B</t>
    </r>
    <r>
      <rPr>
        <sz val="11"/>
        <rFont val="Calibri"/>
        <family val="2"/>
        <scheme val="minor"/>
      </rPr>
      <t> </t>
    </r>
  </si>
  <si>
    <r>
      <t>105°F</t>
    </r>
    <r>
      <rPr>
        <sz val="11"/>
        <rFont val="Calibri"/>
        <family val="2"/>
        <scheme val="minor"/>
      </rPr>
      <t> </t>
    </r>
  </si>
  <si>
    <r>
      <t>120°F</t>
    </r>
    <r>
      <rPr>
        <sz val="11"/>
        <rFont val="Calibri"/>
        <family val="2"/>
        <scheme val="minor"/>
      </rPr>
      <t> </t>
    </r>
  </si>
  <si>
    <r>
      <t>140°F</t>
    </r>
    <r>
      <rPr>
        <sz val="11"/>
        <rFont val="Calibri"/>
        <family val="2"/>
        <scheme val="minor"/>
      </rPr>
      <t> </t>
    </r>
  </si>
  <si>
    <t>Air source </t>
  </si>
  <si>
    <t>All sizes </t>
  </si>
  <si>
    <t>≥ 9.595 FL ≥ 13.02 IPLV.IP </t>
  </si>
  <si>
    <t>≥ 9.215 FL ≥ 15.01 IPLV.IP </t>
  </si>
  <si>
    <r>
      <t xml:space="preserve">47 db 43 wb </t>
    </r>
    <r>
      <rPr>
        <vertAlign val="superscript"/>
        <sz val="11"/>
        <rFont val="Calibri"/>
        <family val="2"/>
        <scheme val="minor"/>
      </rPr>
      <t>e</t>
    </r>
    <r>
      <rPr>
        <sz val="11"/>
        <rFont val="Calibri"/>
        <family val="2"/>
        <scheme val="minor"/>
      </rPr>
      <t> </t>
    </r>
  </si>
  <si>
    <t>≥ 3.290 </t>
  </si>
  <si>
    <t>≥ 2.770 </t>
  </si>
  <si>
    <t>≥ 2.310 </t>
  </si>
  <si>
    <t>NA </t>
  </si>
  <si>
    <t>AHRI 550/590 </t>
  </si>
  <si>
    <t>≥ 9.595 FL ≥ 13.30 IPLV.IP </t>
  </si>
  <si>
    <t>≥ 9.215 FL ≥ 15.30 IPLV.IP </t>
  </si>
  <si>
    <r>
      <t xml:space="preserve">17 db 15 wb </t>
    </r>
    <r>
      <rPr>
        <vertAlign val="superscript"/>
        <sz val="11"/>
        <rFont val="Calibri"/>
        <family val="2"/>
        <scheme val="minor"/>
      </rPr>
      <t>e</t>
    </r>
    <r>
      <rPr>
        <sz val="11"/>
        <rFont val="Calibri"/>
        <family val="2"/>
        <scheme val="minor"/>
      </rPr>
      <t> </t>
    </r>
  </si>
  <si>
    <t>≥ 2.230 </t>
  </si>
  <si>
    <t>≥ 1.950 </t>
  </si>
  <si>
    <t>≥ 1.630 </t>
  </si>
  <si>
    <t>Water-source electrically operated positive displacement </t>
  </si>
  <si>
    <t>&lt; 75 </t>
  </si>
  <si>
    <t>≤ 0.7885 FL ≤ 0.6316 IPLV.IP </t>
  </si>
  <si>
    <t>≤ 0.7875 FL ≤ 0.5145 IPLV.IP </t>
  </si>
  <si>
    <r>
      <t xml:space="preserve">54/44 </t>
    </r>
    <r>
      <rPr>
        <vertAlign val="superscript"/>
        <sz val="11"/>
        <rFont val="Calibri"/>
        <family val="2"/>
        <scheme val="minor"/>
      </rPr>
      <t>f</t>
    </r>
    <r>
      <rPr>
        <sz val="11"/>
        <rFont val="Calibri"/>
        <family val="2"/>
        <scheme val="minor"/>
      </rPr>
      <t> </t>
    </r>
  </si>
  <si>
    <t>≥ 4.640 </t>
  </si>
  <si>
    <t>≥ 3.680 </t>
  </si>
  <si>
    <t>≥ 2.680 </t>
  </si>
  <si>
    <t>≥ 8.330 </t>
  </si>
  <si>
    <t>≥ 6.410 </t>
  </si>
  <si>
    <t>≥ 4.420 </t>
  </si>
  <si>
    <r>
      <t xml:space="preserve">75/65 </t>
    </r>
    <r>
      <rPr>
        <vertAlign val="superscript"/>
        <sz val="11"/>
        <rFont val="Calibri"/>
        <family val="2"/>
        <scheme val="minor"/>
      </rPr>
      <t>f</t>
    </r>
    <r>
      <rPr>
        <sz val="11"/>
        <rFont val="Calibri"/>
        <family val="2"/>
        <scheme val="minor"/>
      </rPr>
      <t> </t>
    </r>
  </si>
  <si>
    <t>≥ 3.550 </t>
  </si>
  <si>
    <t>≥ 6.150 </t>
  </si>
  <si>
    <t>≥ 75 and &lt; 150 </t>
  </si>
  <si>
    <t>≤ 0.7579 FL ≤ 0.5895 IPLV.IP </t>
  </si>
  <si>
    <t>≤ 0.7140 FL ≤ 0.4620 IPLV.IP </t>
  </si>
  <si>
    <t>≥ 150 and &lt; 300 </t>
  </si>
  <si>
    <t>≤ 0.6947 FL ≤ 0.5684 IPLV.IP </t>
  </si>
  <si>
    <t>≥ 300 and &lt; 600 </t>
  </si>
  <si>
    <t>≤ 0.6421 FL ≤ 0.5474 IPLV.IP </t>
  </si>
  <si>
    <t>≤ 0.6563 FL ≤ 0.4305 IPLV.IP </t>
  </si>
  <si>
    <t>≥ 4.930 </t>
  </si>
  <si>
    <t>≥ 3.960 </t>
  </si>
  <si>
    <t>≥ 2.970 </t>
  </si>
  <si>
    <t>≥ 8.900 </t>
  </si>
  <si>
    <t>≥ 6.980 </t>
  </si>
  <si>
    <t>≥ 5.000 </t>
  </si>
  <si>
    <t>≥ 3.900 </t>
  </si>
  <si>
    <t>≥ 6.850 </t>
  </si>
  <si>
    <t>≥ 600 </t>
  </si>
  <si>
    <t>≤ 0.5895 FL ≤ 0.5263 IPLV.IP </t>
  </si>
  <si>
    <t>≤ 0.6143 FL ≤ 0.3990 IPLV.IP </t>
  </si>
  <si>
    <t>Water-source electrically operated centrifugal </t>
  </si>
  <si>
    <t>≤ 0.6421 FL ≤ 0.5789 IPLV.IP </t>
  </si>
  <si>
    <t>≤ 0.7316 FL ≤ 0.4632 IPLV.IP </t>
  </si>
  <si>
    <t>≤ 0.5895 FL ≤ 0.5474 IPLV.IP </t>
  </si>
  <si>
    <t>≤ 0.6684 FL ≤ 0.4211 IPLV.IP </t>
  </si>
  <si>
    <t>≤ 0.6263 FL ≤ 0.4105 IPLV.IP </t>
  </si>
  <si>
    <t>≤ 0.6158 FL ≤ 0.4000 IPLV.IP </t>
  </si>
  <si>
    <r>
      <t>75/65</t>
    </r>
    <r>
      <rPr>
        <vertAlign val="superscript"/>
        <sz val="11"/>
        <rFont val="Calibri"/>
        <family val="2"/>
        <scheme val="minor"/>
      </rPr>
      <t>f</t>
    </r>
    <r>
      <rPr>
        <sz val="11"/>
        <rFont val="Calibri"/>
        <family val="2"/>
        <scheme val="minor"/>
      </rPr>
      <t> </t>
    </r>
  </si>
  <si>
    <r>
      <t xml:space="preserve">For SI: </t>
    </r>
    <r>
      <rPr>
        <vertAlign val="superscript"/>
        <sz val="11"/>
        <rFont val="Calibri"/>
        <family val="2"/>
        <scheme val="minor"/>
      </rPr>
      <t>o</t>
    </r>
    <r>
      <rPr>
        <sz val="11"/>
        <rFont val="Calibri"/>
        <family val="2"/>
        <scheme val="minor"/>
      </rPr>
      <t>C = [(</t>
    </r>
    <r>
      <rPr>
        <vertAlign val="superscript"/>
        <sz val="11"/>
        <rFont val="Calibri"/>
        <family val="2"/>
        <scheme val="minor"/>
      </rPr>
      <t>o</t>
    </r>
    <r>
      <rPr>
        <sz val="11"/>
        <rFont val="Calibri"/>
        <family val="2"/>
        <scheme val="minor"/>
      </rPr>
      <t>F)-32]/1.8. </t>
    </r>
  </si>
  <si>
    <t>Cooling-only rating conditions are standard rating conditions defined in AHRI 550/590, Table 1.  </t>
  </si>
  <si>
    <t>Heating full-load rating conditions are at rating conditions defined in AHRI 550/590, Table 1. </t>
  </si>
  <si>
    <r>
      <t>For water-cooled heat recovery chillers that have capabilities for heat rejection to a heat recovery condenser and a tower condenser, the COP</t>
    </r>
    <r>
      <rPr>
        <vertAlign val="subscript"/>
        <sz val="11"/>
        <rFont val="Calibri"/>
        <family val="2"/>
        <scheme val="minor"/>
      </rPr>
      <t>HR</t>
    </r>
    <r>
      <rPr>
        <sz val="11"/>
        <rFont val="Calibri"/>
        <family val="2"/>
        <scheme val="minor"/>
      </rPr>
      <t xml:space="preserve"> applies to operation at full load with 100 percent heat recovery (no tower rejection). Units that only have capabilities for partial heat recovery shall meet the requirements of Table C403.3.2(3). </t>
    </r>
  </si>
  <si>
    <t>Outdoor air entering dry-bulb (db) temperature and wet-bulb (wb) temperature. </t>
  </si>
  <si>
    <t>Source-water entering and leaving water temperature. </t>
  </si>
  <si>
    <t>This table is a replica of ASHRAE 90.1 Table 6.8.1-16 Heat-Pump and Heat Recovery Chiller Packages —Minimum Efficiency Requirements. </t>
  </si>
  <si>
    <r>
      <t>TABLE C403.3.2(16)</t>
    </r>
    <r>
      <rPr>
        <sz val="11"/>
        <rFont val="Calibri"/>
        <family val="2"/>
        <scheme val="minor"/>
      </rPr>
      <t> </t>
    </r>
  </si>
  <si>
    <r>
      <t xml:space="preserve">CEILING-MOUNTED COMPUTER-ROOM AIR CONDITIONERS – MINIMUM EFFICIENCY REQUIREMENTS </t>
    </r>
    <r>
      <rPr>
        <b/>
        <vertAlign val="superscript"/>
        <sz val="11"/>
        <rFont val="Calibri"/>
        <family val="2"/>
        <scheme val="minor"/>
      </rPr>
      <t>b</t>
    </r>
    <r>
      <rPr>
        <sz val="11"/>
        <rFont val="Calibri"/>
        <family val="2"/>
        <scheme val="minor"/>
      </rPr>
      <t> </t>
    </r>
  </si>
  <si>
    <r>
      <t>RATING CONDITIONS RETURN AIR (dry bulb/ dew point)</t>
    </r>
    <r>
      <rPr>
        <sz val="11"/>
        <rFont val="Calibri"/>
        <family val="2"/>
        <scheme val="minor"/>
      </rPr>
      <t> </t>
    </r>
  </si>
  <si>
    <t>Air cooled with free air discharge condenser </t>
  </si>
  <si>
    <t>Ducted </t>
  </si>
  <si>
    <t>&lt; 29,000 Btu/h </t>
  </si>
  <si>
    <t>2.05 </t>
  </si>
  <si>
    <t>75°F/52°F (Class 1) </t>
  </si>
  <si>
    <t>≥ 29,000 Btu/h and &lt; 65,000 Btu/h </t>
  </si>
  <si>
    <t>2.02 </t>
  </si>
  <si>
    <t>≥ 65,000 Btu/h </t>
  </si>
  <si>
    <t>1.92 </t>
  </si>
  <si>
    <t>Nonducted </t>
  </si>
  <si>
    <t>1.94 </t>
  </si>
  <si>
    <t>Air cooled with free air discharge condenser with fluid economizer </t>
  </si>
  <si>
    <t>2.01 </t>
  </si>
  <si>
    <t>≥ 29,000 Btu/h and  </t>
  </si>
  <si>
    <t>1.97 </t>
  </si>
  <si>
    <t>1.87 </t>
  </si>
  <si>
    <t>Air cooled with ducted condenser </t>
  </si>
  <si>
    <t>1.86 </t>
  </si>
  <si>
    <t>1.83 </t>
  </si>
  <si>
    <t>1.75 </t>
  </si>
  <si>
    <t>Air cooled with fluid economizer and ducted condenser </t>
  </si>
  <si>
    <t>1.78 </t>
  </si>
  <si>
    <t>1.68 </t>
  </si>
  <si>
    <t>1.85 </t>
  </si>
  <si>
    <t>1.70 </t>
  </si>
  <si>
    <t>Water cooled </t>
  </si>
  <si>
    <t>2.38 </t>
  </si>
  <si>
    <t>2.41 </t>
  </si>
  <si>
    <t>2.31 </t>
  </si>
  <si>
    <t>Water cooled with fluid economizer </t>
  </si>
  <si>
    <t>2.23 </t>
  </si>
  <si>
    <t>2.13 </t>
  </si>
  <si>
    <t>2.26 </t>
  </si>
  <si>
    <t>(cont.) </t>
  </si>
  <si>
    <t>1.93 </t>
  </si>
  <si>
    <t>1.98 </t>
  </si>
  <si>
    <t>1.88 </t>
  </si>
  <si>
    <t>1.95 </t>
  </si>
  <si>
    <t>1.76 </t>
  </si>
  <si>
    <t>This table is a replica of ASHRAE 90.1 Table 6.8.1-17 Ceiling-Mounted Computer-Room Air Conditioners —Minimum Efficiency Requirements. </t>
  </si>
  <si>
    <r>
      <t>TABLE C403.5.1</t>
    </r>
    <r>
      <rPr>
        <sz val="11"/>
        <rFont val="Calibri"/>
        <family val="2"/>
        <scheme val="minor"/>
      </rPr>
      <t> </t>
    </r>
  </si>
  <si>
    <r>
      <t>DX COOLING STAGE REQUIREMENTS FOR MODULATING AIRFLOW UNITS</t>
    </r>
    <r>
      <rPr>
        <sz val="11"/>
        <rFont val="Calibri"/>
        <family val="2"/>
        <scheme val="minor"/>
      </rPr>
      <t> </t>
    </r>
  </si>
  <si>
    <r>
      <t>RATING CAPACITY</t>
    </r>
    <r>
      <rPr>
        <sz val="11"/>
        <rFont val="Calibri"/>
        <family val="2"/>
        <scheme val="minor"/>
      </rPr>
      <t> </t>
    </r>
  </si>
  <si>
    <t xml:space="preserve">MINIMUM NUMBER OF MECHANICAL COOLING STAGES </t>
  </si>
  <si>
    <r>
      <t xml:space="preserve">MINIMUM COMPRESSOR DISPLACEMENT </t>
    </r>
    <r>
      <rPr>
        <b/>
        <vertAlign val="superscript"/>
        <sz val="11"/>
        <rFont val="Calibri"/>
        <family val="2"/>
        <scheme val="minor"/>
      </rPr>
      <t>a</t>
    </r>
    <r>
      <rPr>
        <sz val="11"/>
        <rFont val="Calibri"/>
        <family val="2"/>
        <scheme val="minor"/>
      </rPr>
      <t> </t>
    </r>
  </si>
  <si>
    <t> 65,000 Btu/h and &lt; 240,000 Btu/h </t>
  </si>
  <si>
    <t>3 stages </t>
  </si>
  <si>
    <t> 35% of full load </t>
  </si>
  <si>
    <t>4 stages </t>
  </si>
  <si>
    <t> 25% of full load </t>
  </si>
  <si>
    <t>a. For mechanical cooling stage control that does not use variable compressor displacement, the percent displacement shall be equivalent to the mechanical cooling capacity reduction evaluated at the full load rating conditions for the compressor. </t>
  </si>
  <si>
    <r>
      <t>TABLE C403.7.4.2</t>
    </r>
    <r>
      <rPr>
        <sz val="11"/>
        <rFont val="Calibri"/>
        <family val="2"/>
        <scheme val="minor"/>
      </rPr>
      <t> </t>
    </r>
  </si>
  <si>
    <r>
      <t>ENERGY RECOVERY REQUIREMENT</t>
    </r>
    <r>
      <rPr>
        <sz val="11"/>
        <rFont val="Calibri"/>
        <family val="2"/>
        <scheme val="minor"/>
      </rPr>
      <t> </t>
    </r>
  </si>
  <si>
    <r>
      <t>(Ventilation systems operating not less than 8,000 hours per year)</t>
    </r>
    <r>
      <rPr>
        <sz val="11"/>
        <rFont val="Calibri"/>
        <family val="2"/>
        <scheme val="minor"/>
      </rPr>
      <t> </t>
    </r>
  </si>
  <si>
    <r>
      <t>PERCENT (%) OUTDOOR AIR AT FULL DESIGN AIRFLOW RATE</t>
    </r>
    <r>
      <rPr>
        <sz val="11"/>
        <rFont val="Calibri"/>
        <family val="2"/>
        <scheme val="minor"/>
      </rPr>
      <t> </t>
    </r>
  </si>
  <si>
    <r>
      <t xml:space="preserve"> </t>
    </r>
    <r>
      <rPr>
        <b/>
        <sz val="11"/>
        <rFont val="Calibri"/>
        <family val="2"/>
        <scheme val="minor"/>
      </rPr>
      <t>10% and</t>
    </r>
    <r>
      <rPr>
        <sz val="11"/>
        <rFont val="Calibri"/>
        <family val="2"/>
        <scheme val="minor"/>
      </rPr>
      <t> </t>
    </r>
  </si>
  <si>
    <r>
      <t xml:space="preserve"> </t>
    </r>
    <r>
      <rPr>
        <b/>
        <sz val="11"/>
        <rFont val="Calibri"/>
        <family val="2"/>
        <scheme val="minor"/>
      </rPr>
      <t>20% and</t>
    </r>
    <r>
      <rPr>
        <sz val="11"/>
        <rFont val="Calibri"/>
        <family val="2"/>
        <scheme val="minor"/>
      </rPr>
      <t> </t>
    </r>
  </si>
  <si>
    <r>
      <t xml:space="preserve"> </t>
    </r>
    <r>
      <rPr>
        <b/>
        <sz val="11"/>
        <rFont val="Calibri"/>
        <family val="2"/>
        <scheme val="minor"/>
      </rPr>
      <t>30% and</t>
    </r>
    <r>
      <rPr>
        <sz val="11"/>
        <rFont val="Calibri"/>
        <family val="2"/>
        <scheme val="minor"/>
      </rPr>
      <t> </t>
    </r>
  </si>
  <si>
    <r>
      <t xml:space="preserve"> </t>
    </r>
    <r>
      <rPr>
        <b/>
        <sz val="11"/>
        <rFont val="Calibri"/>
        <family val="2"/>
        <scheme val="minor"/>
      </rPr>
      <t>40% and</t>
    </r>
    <r>
      <rPr>
        <sz val="11"/>
        <rFont val="Calibri"/>
        <family val="2"/>
        <scheme val="minor"/>
      </rPr>
      <t> </t>
    </r>
  </si>
  <si>
    <r>
      <t xml:space="preserve"> </t>
    </r>
    <r>
      <rPr>
        <b/>
        <sz val="11"/>
        <rFont val="Calibri"/>
        <family val="2"/>
        <scheme val="minor"/>
      </rPr>
      <t>50% and</t>
    </r>
    <r>
      <rPr>
        <sz val="11"/>
        <rFont val="Calibri"/>
        <family val="2"/>
        <scheme val="minor"/>
      </rPr>
      <t> </t>
    </r>
  </si>
  <si>
    <r>
      <t xml:space="preserve"> </t>
    </r>
    <r>
      <rPr>
        <b/>
        <sz val="11"/>
        <rFont val="Calibri"/>
        <family val="2"/>
        <scheme val="minor"/>
      </rPr>
      <t>60% and</t>
    </r>
    <r>
      <rPr>
        <sz val="11"/>
        <rFont val="Calibri"/>
        <family val="2"/>
        <scheme val="minor"/>
      </rPr>
      <t> </t>
    </r>
  </si>
  <si>
    <r>
      <t xml:space="preserve"> </t>
    </r>
    <r>
      <rPr>
        <b/>
        <sz val="11"/>
        <rFont val="Calibri"/>
        <family val="2"/>
        <scheme val="minor"/>
      </rPr>
      <t>70% and</t>
    </r>
    <r>
      <rPr>
        <sz val="11"/>
        <rFont val="Calibri"/>
        <family val="2"/>
        <scheme val="minor"/>
      </rPr>
      <t> </t>
    </r>
  </si>
  <si>
    <r>
      <t xml:space="preserve"> </t>
    </r>
    <r>
      <rPr>
        <b/>
        <sz val="11"/>
        <rFont val="Calibri"/>
        <family val="2"/>
        <scheme val="minor"/>
      </rPr>
      <t>80%</t>
    </r>
    <r>
      <rPr>
        <sz val="11"/>
        <rFont val="Calibri"/>
        <family val="2"/>
        <scheme val="minor"/>
      </rPr>
      <t> </t>
    </r>
  </si>
  <si>
    <r>
      <t>&lt; 20%</t>
    </r>
    <r>
      <rPr>
        <sz val="11"/>
        <rFont val="Calibri"/>
        <family val="2"/>
        <scheme val="minor"/>
      </rPr>
      <t> </t>
    </r>
  </si>
  <si>
    <r>
      <t>&lt; 30%</t>
    </r>
    <r>
      <rPr>
        <sz val="11"/>
        <rFont val="Calibri"/>
        <family val="2"/>
        <scheme val="minor"/>
      </rPr>
      <t> </t>
    </r>
  </si>
  <si>
    <r>
      <t>&lt; 40%</t>
    </r>
    <r>
      <rPr>
        <sz val="11"/>
        <rFont val="Calibri"/>
        <family val="2"/>
        <scheme val="minor"/>
      </rPr>
      <t> </t>
    </r>
  </si>
  <si>
    <r>
      <t>&lt; 50%</t>
    </r>
    <r>
      <rPr>
        <sz val="11"/>
        <rFont val="Calibri"/>
        <family val="2"/>
        <scheme val="minor"/>
      </rPr>
      <t> </t>
    </r>
  </si>
  <si>
    <r>
      <t>&lt; 60%</t>
    </r>
    <r>
      <rPr>
        <sz val="11"/>
        <rFont val="Calibri"/>
        <family val="2"/>
        <scheme val="minor"/>
      </rPr>
      <t> </t>
    </r>
  </si>
  <si>
    <r>
      <t>&lt; 70%</t>
    </r>
    <r>
      <rPr>
        <sz val="11"/>
        <rFont val="Calibri"/>
        <family val="2"/>
        <scheme val="minor"/>
      </rPr>
      <t> </t>
    </r>
  </si>
  <si>
    <r>
      <t>&lt; 80%</t>
    </r>
    <r>
      <rPr>
        <sz val="11"/>
        <rFont val="Calibri"/>
        <family val="2"/>
        <scheme val="minor"/>
      </rPr>
      <t> </t>
    </r>
  </si>
  <si>
    <r>
      <t>Design Supply Fan Airflow Rate (cfm)</t>
    </r>
    <r>
      <rPr>
        <sz val="11"/>
        <rFont val="Calibri"/>
        <family val="2"/>
        <scheme val="minor"/>
      </rPr>
      <t> </t>
    </r>
  </si>
  <si>
    <t> 2,500 </t>
  </si>
  <si>
    <t> 2,000 </t>
  </si>
  <si>
    <t> 1,000 </t>
  </si>
  <si>
    <t> 500 </t>
  </si>
  <si>
    <t> 140 </t>
  </si>
  <si>
    <t> 120 </t>
  </si>
  <si>
    <t> 100 </t>
  </si>
  <si>
    <t> 80 </t>
  </si>
  <si>
    <t>For SI: 1 cfm = 0.4719 L/s. </t>
  </si>
  <si>
    <r>
      <t>TABLE C403.8.1(1)</t>
    </r>
    <r>
      <rPr>
        <sz val="11"/>
        <rFont val="Calibri"/>
        <family val="2"/>
        <scheme val="minor"/>
      </rPr>
      <t> </t>
    </r>
  </si>
  <si>
    <r>
      <t>FAN POWER LIMITATION</t>
    </r>
    <r>
      <rPr>
        <sz val="11"/>
        <rFont val="Calibri"/>
        <family val="2"/>
        <scheme val="minor"/>
      </rPr>
      <t> </t>
    </r>
  </si>
  <si>
    <r>
      <t>LIMIT</t>
    </r>
    <r>
      <rPr>
        <sz val="11"/>
        <rFont val="Calibri"/>
        <family val="2"/>
        <scheme val="minor"/>
      </rPr>
      <t> </t>
    </r>
  </si>
  <si>
    <r>
      <t>CONSTANT VOLUME</t>
    </r>
    <r>
      <rPr>
        <sz val="11"/>
        <rFont val="Calibri"/>
        <family val="2"/>
        <scheme val="minor"/>
      </rPr>
      <t> </t>
    </r>
  </si>
  <si>
    <r>
      <t>VARIABLE VOLUME</t>
    </r>
    <r>
      <rPr>
        <sz val="11"/>
        <rFont val="Calibri"/>
        <family val="2"/>
        <scheme val="minor"/>
      </rPr>
      <t> </t>
    </r>
  </si>
  <si>
    <t>Option 1: Fan system motor nameplate hp </t>
  </si>
  <si>
    <t>Allowable nameplate motor hp </t>
  </si>
  <si>
    <t>hp  CFMS  0.0011 </t>
  </si>
  <si>
    <t>hp  CFMS  0.0015 </t>
  </si>
  <si>
    <t>Option 2: Fan system bhp </t>
  </si>
  <si>
    <t>Allowable fan system bhp </t>
  </si>
  <si>
    <r>
      <t xml:space="preserve">bhp  CFMS  0.00094 + </t>
    </r>
    <r>
      <rPr>
        <i/>
        <sz val="11"/>
        <rFont val="Calibri"/>
        <family val="2"/>
        <scheme val="minor"/>
      </rPr>
      <t>A</t>
    </r>
    <r>
      <rPr>
        <sz val="11"/>
        <rFont val="Calibri"/>
        <family val="2"/>
        <scheme val="minor"/>
      </rPr>
      <t> </t>
    </r>
  </si>
  <si>
    <r>
      <t xml:space="preserve">bhp  CFMS  0.0013 + </t>
    </r>
    <r>
      <rPr>
        <i/>
        <sz val="11"/>
        <rFont val="Calibri"/>
        <family val="2"/>
        <scheme val="minor"/>
      </rPr>
      <t>A</t>
    </r>
    <r>
      <rPr>
        <sz val="11"/>
        <rFont val="Calibri"/>
        <family val="2"/>
        <scheme val="minor"/>
      </rPr>
      <t> </t>
    </r>
  </si>
  <si>
    <t>For SI: 1 bhp = 735.5 W, 1 hp = 745.5 W, 1 cfm = 0.4719 L/s. </t>
  </si>
  <si>
    <t>where: </t>
  </si>
  <si>
    <t>CFMS = The maximum design supply airflow rate to conditioned spaces served by the system in cubic feet per minute.</t>
  </si>
  <si>
    <t>hp	= The maximum combined motor nameplate horsepower.</t>
  </si>
  <si>
    <t>bhp = The maximum combined fan brake horsepower. </t>
  </si>
  <si>
    <r>
      <t>A</t>
    </r>
    <r>
      <rPr>
        <sz val="11"/>
        <rFont val="Calibri"/>
        <family val="2"/>
        <scheme val="minor"/>
      </rPr>
      <t xml:space="preserve"> = Sum of [</t>
    </r>
    <r>
      <rPr>
        <i/>
        <sz val="11"/>
        <rFont val="Calibri"/>
        <family val="2"/>
        <scheme val="minor"/>
      </rPr>
      <t xml:space="preserve">PD </t>
    </r>
    <r>
      <rPr>
        <sz val="11"/>
        <rFont val="Calibri"/>
        <family val="2"/>
        <scheme val="minor"/>
      </rPr>
      <t> CFMD / 4131]. </t>
    </r>
  </si>
  <si>
    <r>
      <t>PD</t>
    </r>
    <r>
      <rPr>
        <sz val="11"/>
        <rFont val="Calibri"/>
        <family val="2"/>
        <scheme val="minor"/>
      </rPr>
      <t xml:space="preserve"> = Each applicable pressure drop adjustment from Table C403.8.1(2) in. w.c. </t>
    </r>
  </si>
  <si>
    <t>CFMD = The design airflow through each applicable device from Table C403.8.1(2) in cubic feet per minute. </t>
  </si>
  <si>
    <t>Project Summary/Details:</t>
  </si>
  <si>
    <t>Table 1. New Construction Compliance</t>
  </si>
  <si>
    <t>C401.2
New Construction</t>
  </si>
  <si>
    <t>Compliance Path</t>
  </si>
  <si>
    <t>Construction Valuation</t>
  </si>
  <si>
    <t>Submitter Notes</t>
  </si>
  <si>
    <t>Permit Reviewer Notes</t>
  </si>
  <si>
    <t xml:space="preserve">New Construction &lt; $500,000 </t>
  </si>
  <si>
    <t>New Construction &gt;/= $500,000</t>
  </si>
  <si>
    <t>Table 2. Additions Compliance</t>
  </si>
  <si>
    <t>Table 3. Alterations Compliance</t>
  </si>
  <si>
    <t>Alteration Type</t>
  </si>
  <si>
    <t>Alteration Level 3</t>
  </si>
  <si>
    <t>C103.2</t>
  </si>
  <si>
    <t xml:space="preserve">Construction documents shall clearly indicate the location, nature and extent of the work proposed, and show in detail pertinent data and features of the building, systems and equipment. </t>
  </si>
  <si>
    <t>1. Energy compliance path.</t>
  </si>
  <si>
    <t>2. Insulation materials and their R-values.</t>
  </si>
  <si>
    <t>3. Fenestration U-factors and solar heat gain coefficients (SHGCs).</t>
  </si>
  <si>
    <t>4. Area-weighted U-factor and solar heat gain coefficient (SHGC) calculations.</t>
  </si>
  <si>
    <t>5. Mechanical system design criteria.</t>
  </si>
  <si>
    <t>6. Mechanical and service water heating systems and equipment types, sizes and efficiencies.</t>
  </si>
  <si>
    <t>7. Economizer description.</t>
  </si>
  <si>
    <t>8. Equipment and system controls.</t>
  </si>
  <si>
    <t>9. Fan motor horsepower (hp) and controls.</t>
  </si>
  <si>
    <t>10. Duct sealing, duct and pipe insulation and location.</t>
  </si>
  <si>
    <t>11. Lighting fixture schedule with wattage and control narrative.</t>
  </si>
  <si>
    <t>12. Location of daylight zones on floor plans.</t>
  </si>
  <si>
    <t>13. Air barrier and air sealing details, including the location of the air barrier.</t>
  </si>
  <si>
    <t>14. Details of additional electric infrastructure, including branch circuits, conduit, or pre-wiring, and panel capacity in compliance with the provisions of this code.</t>
  </si>
  <si>
    <t>15. Location and size of the solar-ready zone.</t>
  </si>
  <si>
    <t>16 Structural design loads of roof dead load and roof live load.</t>
  </si>
  <si>
    <t>17. Pathways for routing of conduit from the solar-ready zone to the electrical service panel.</t>
  </si>
  <si>
    <t>18. Number and location of EV capable light spaces.</t>
  </si>
  <si>
    <t>19. Number and location of EV capable spaces.</t>
  </si>
  <si>
    <t>20. Number and location of EV ready spaces.</t>
  </si>
  <si>
    <t>21. Number and location of EVSE installed spaces.</t>
  </si>
  <si>
    <t>22. Locations of conduit and termination points serving the aforementioned parking spaces.</t>
  </si>
  <si>
    <t>23. Location for condensate drainage where combustion equipment for space heating and water heating is installed.</t>
  </si>
  <si>
    <t>24. Additional Conservation measures selected for compliance with C406.</t>
  </si>
  <si>
    <t>C103.2.1</t>
  </si>
  <si>
    <t xml:space="preserve"> Building thermal envelope depiction</t>
  </si>
  <si>
    <t>The building thermal envelope shall be represented on the construction drawings in both plan and trans-sectional views and shall outline the extent of the building thermal envelope.</t>
  </si>
  <si>
    <t>C303.1.3</t>
  </si>
  <si>
    <t>Fenestration product rating</t>
  </si>
  <si>
    <t>U-factors of fenestration products shall be determined as follows:
1. For windows, doors and skylights, U-factor ratings shall be determined in accordance with NFRC 100.
2. Where required for garage doors and rolling doors, U-factor ratings shall be determined in accordance with either NFRC 100 or ANSI/DASMA 105.</t>
  </si>
  <si>
    <t>Building Condition: NFRC Label Certificate</t>
  </si>
  <si>
    <t>ADMINISTRATIVE</t>
  </si>
  <si>
    <t xml:space="preserve">C402.5.1 </t>
  </si>
  <si>
    <t>Air Barriers</t>
  </si>
  <si>
    <t>A continuous air barrier shall be provided throughout the building thermal envelope. The continuous air barrier shall be located on the inside or outside of the building thermal envelope, located within the assemblies composing the building thermal envelope, or any combination thereof.</t>
  </si>
  <si>
    <t xml:space="preserve">C402.5.1.1 </t>
  </si>
  <si>
    <t>Air barrier construction</t>
  </si>
  <si>
    <t>The continuous air barrier shall be constructed to comply with the following:
1. The air barrier shall be continuous for all assemblies that are the thermal envelope of the building and across the joints and assemblies.
2. Air barrier joints and seams shall be sealed, including sealing transitions in places and changes in materials. The joints and seals shall be securely installed in or on the joint for its entire length so as not to dislodge, loosen or otherwise impair its ability to resist positive and negative pressure from wind, stack effect and mechanical ventilation.
3. Penetrations of the air barrier shall be caulked, gasketed or otherwise sealed in a manner compatible with the construction materials and location. Sealing shall allow for expansion, contraction and mechanical vibration. Joints and seams associated with penetrations shall be sealed in the same manner or taped. Sealing materials shall be securely installed around the penetration so as not to dislodge, loosen or otherwise impair the penetrations’ ability to resist positive and negative pressure from wind, stack effect and mechanical ventilation. Sealing of concealed fire sprinklers, where required, shall be in a manner that is recommended by the manufacturer. Caulking or other adhesive sealants shall not be used to fill voids between fire sprinkler cover plates and walls or ceilings.
4. Recessed lighting fixtures shall comply with Section C402.5.8. Where similar objects are installed that penetrate the air barrier, provisions shall be made to maintain the integrity of the air barrier.</t>
  </si>
  <si>
    <t>C402.5.1.2</t>
  </si>
  <si>
    <t>Building thermal envelope testing</t>
  </si>
  <si>
    <t>The building thermal envelope shall be tested in accordance with ASTM E779, ANSI/RESNET/ICC 380, ASTM E3158 or ASTM E1827 or an equivalent method approved by the code official. The measured air leakage shall not exceed 0.25 cfm/ft2 of the building thermal envelope area at a pressure differential of 0.3 inch water gauge (75 Pa). Alternatively, portions of the building shall be tested and the measured air leakages shall be area weighted by the surface areas of the building thermal envelope in each portion. The weighted-average test results shall not exceed the whole building leakage limit.</t>
  </si>
  <si>
    <t>Building Condition: Commercial Air Leakage Testing</t>
  </si>
  <si>
    <t>C402.5.1.4</t>
  </si>
  <si>
    <t>Dwelling and sleeping unit enclosure testing</t>
  </si>
  <si>
    <t>The dwelling or sleeping unit envelope shall be tested in accordance with ASTM E779, ANSI/RESNET/ICC 380, ASTM E1827 or an equivalent method approved by the code official. The measured air leakage shall not exceed 0.20 cfm/ft2 (1.02 L/s • m2) of the testing unit enclosure area at a pressure differential of 0.2 inch water gauge (50Pa). Where multiple dwelling units or sleeping units or other occupiable conditioned spaces are contained within one building thermal envelope, each unit shall be considered an individual testing unit, and the building air leakage shall be the weighted average of all testing unit results, weighted by each unit’s enclosure area.</t>
  </si>
  <si>
    <t>C402.5.2</t>
  </si>
  <si>
    <t>Air leakage of fenestration</t>
  </si>
  <si>
    <t>The air leakage of fenestration assemblies shall meet the provisions of Table C402.5.2.</t>
  </si>
  <si>
    <t>Table C402.5.2</t>
  </si>
  <si>
    <r>
      <t>TABLE C402.5.2 </t>
    </r>
    <r>
      <rPr>
        <sz val="11"/>
        <rFont val="Calibri"/>
        <family val="2"/>
        <scheme val="minor"/>
      </rPr>
      <t> </t>
    </r>
  </si>
  <si>
    <r>
      <t>MAXIMUM AIR LEAKAGE RATE FOR FENESTRATION ASSEMBLIES</t>
    </r>
    <r>
      <rPr>
        <sz val="11"/>
        <rFont val="Calibri"/>
        <family val="2"/>
        <scheme val="minor"/>
      </rPr>
      <t> </t>
    </r>
  </si>
  <si>
    <r>
      <t>FENESTRATION ASSEMBLY</t>
    </r>
    <r>
      <rPr>
        <sz val="11"/>
        <rFont val="Calibri"/>
        <family val="2"/>
        <scheme val="minor"/>
      </rPr>
      <t> </t>
    </r>
  </si>
  <si>
    <r>
      <t>MAXIMUM RATE (CFM/FT</t>
    </r>
    <r>
      <rPr>
        <b/>
        <vertAlign val="superscript"/>
        <sz val="11"/>
        <rFont val="Calibri"/>
        <family val="2"/>
        <scheme val="minor"/>
      </rPr>
      <t>2</t>
    </r>
    <r>
      <rPr>
        <b/>
        <sz val="11"/>
        <rFont val="Calibri"/>
        <family val="2"/>
        <scheme val="minor"/>
      </rPr>
      <t>)</t>
    </r>
    <r>
      <rPr>
        <sz val="11"/>
        <rFont val="Calibri"/>
        <family val="2"/>
        <scheme val="minor"/>
      </rPr>
      <t> </t>
    </r>
  </si>
  <si>
    <r>
      <t>TEST PROCEDURE</t>
    </r>
    <r>
      <rPr>
        <sz val="11"/>
        <rFont val="Calibri"/>
        <family val="2"/>
        <scheme val="minor"/>
      </rPr>
      <t> </t>
    </r>
  </si>
  <si>
    <t>Windows </t>
  </si>
  <si>
    <r>
      <t xml:space="preserve">0.20 </t>
    </r>
    <r>
      <rPr>
        <vertAlign val="superscript"/>
        <sz val="11"/>
        <rFont val="Calibri"/>
        <family val="2"/>
        <scheme val="minor"/>
      </rPr>
      <t>a</t>
    </r>
    <r>
      <rPr>
        <sz val="11"/>
        <rFont val="Calibri"/>
        <family val="2"/>
        <scheme val="minor"/>
      </rPr>
      <t> </t>
    </r>
  </si>
  <si>
    <t xml:space="preserve">AAMA/WDMA/ CSA101/I.S.2/A440 
or 
NFRC 400 </t>
  </si>
  <si>
    <t>Sliding doors </t>
  </si>
  <si>
    <t>Swinging doors </t>
  </si>
  <si>
    <t>Skylights – with condensation weepage openings </t>
  </si>
  <si>
    <t>0.30 </t>
  </si>
  <si>
    <t>Skylights – all other </t>
  </si>
  <si>
    <t>Curtain walls </t>
  </si>
  <si>
    <t>0.06 </t>
  </si>
  <si>
    <t xml:space="preserve">NFRC 400 
or 
ASTM E283 at 1.57 psf (75 Pa) </t>
  </si>
  <si>
    <t>Storefront glazing </t>
  </si>
  <si>
    <t>Commercial glazed swinging entrance doors </t>
  </si>
  <si>
    <t>1.00 </t>
  </si>
  <si>
    <t>Power-operated sliding doors and power- operated folding doors </t>
  </si>
  <si>
    <t>Revolving doors </t>
  </si>
  <si>
    <t>Garage doors </t>
  </si>
  <si>
    <t>0.40 </t>
  </si>
  <si>
    <t xml:space="preserve">ANSI/DASMA 105, NFRC 400, or ASTM E283 at 1.57 psf (75 Pa) </t>
  </si>
  <si>
    <t>Rolling doors </t>
  </si>
  <si>
    <t>High-speed doors </t>
  </si>
  <si>
    <t>1.30 </t>
  </si>
  <si>
    <r>
      <rPr>
        <sz val="11"/>
        <color rgb="FF000000"/>
        <rFont val="Calibri"/>
        <family val="2"/>
      </rPr>
      <t>For SI: 1 cubic foot per minute = 0.47 L/s, 1 square foot = 0.093 m</t>
    </r>
    <r>
      <rPr>
        <vertAlign val="superscript"/>
        <sz val="11"/>
        <color rgb="FF000000"/>
        <rFont val="Calibri"/>
        <family val="2"/>
      </rPr>
      <t>2</t>
    </r>
    <r>
      <rPr>
        <sz val="11"/>
        <color rgb="FF000000"/>
        <rFont val="Calibri"/>
        <family val="2"/>
      </rPr>
      <t>. </t>
    </r>
  </si>
  <si>
    <t>a. The maximum rate for windows, sliding and swinging doors, and skylights is permitted to be 0.3 cfm per square foot of fenestration or door area when tested in accordance with AAMA/WDMA/CSA101/I.S.2/A440 at 6.24 psf (300 Pa). </t>
  </si>
  <si>
    <t>Air Leakage</t>
  </si>
  <si>
    <t>C402.4.6</t>
  </si>
  <si>
    <t>Air intakes, exhaust openings, stairways and shafts.</t>
  </si>
  <si>
    <t>Stairway enclosures, elevator shaft vents and other outdoor air intakes and exhaust openings integral to the building envelope shall be provided with dampers in accordance with Section C403.7.7.</t>
  </si>
  <si>
    <t>C402.5.6</t>
  </si>
  <si>
    <t>Loading dock weather seals</t>
  </si>
  <si>
    <t>Cargo door openings and loading door openings shall be equipped with weather seals that restrict infiltration and provide direct contact along the top and sides of vehicles that are parked in the doorway.</t>
  </si>
  <si>
    <t>C402.5.7</t>
  </si>
  <si>
    <t>Vestibules</t>
  </si>
  <si>
    <t>Building entrances shall be protected with an enclosed vestibule, with all doors opening into and out of the vestibule equipped with self-closing devices.</t>
  </si>
  <si>
    <t>C402.5.8</t>
  </si>
  <si>
    <t>Recessed lighting</t>
  </si>
  <si>
    <t>Recessed luminaires installed in the building thermal envelope shall be all of the following:
1. IC-rated.
2. Labeled as having an air leakage rate of not more 2.0 cfm (0.944 L/s) when tested in accordance with ASTM E283 at a 1.57 psf (75 Pa) pressure differential.
3. Sealed with a gasket or caulk between the housing and interior wall or ceiling covering.</t>
  </si>
  <si>
    <t>C402.5.9</t>
  </si>
  <si>
    <t>Operable openings interlocking</t>
  </si>
  <si>
    <t>Where occupancies utilize operable openings to the outdoors that are larger than 40 square feet in area, such openings shall be interlocked with the heating and cooling system so as to raise the cooling setpoint to 90°F and lower the heating setpoint to 55°F whenever the operable opening is open. The change in heating and cooling setpoints shall occur within 10 minutes of opening the operable opening.</t>
  </si>
  <si>
    <t>C403.2.1</t>
  </si>
  <si>
    <t>Zone isolation required</t>
  </si>
  <si>
    <t>HVAC systems serving zones that are over 25,000 square feet  in floor area or that span more than one floor and are designed to operate or be occupied nonsimultaneously shall be divided into isolation areas.</t>
  </si>
  <si>
    <t>C403.2.2</t>
  </si>
  <si>
    <t>Ventilation</t>
  </si>
  <si>
    <t>Ventilation, either natural or mechanical, shall be provided in accordance with Chapter 4 of the International Mechanical Code.</t>
  </si>
  <si>
    <t>C403.3</t>
  </si>
  <si>
    <t>Heating and cooling equipment efficiencies</t>
  </si>
  <si>
    <t>Heating and cooling equipment installed in mechanical systems shall be sized in accordance with Section C403.3.1</t>
  </si>
  <si>
    <t>C403.2.3</t>
  </si>
  <si>
    <t>Fault detection and diagnostics</t>
  </si>
  <si>
    <t>New buildings with an HVAC system serving a gross conditioned floor area of 25,000 square feet (2,322.5 m2) or larger shall include a fault detection and diagnostics (FDD) system to monitor the HVAC system's performance and automatically identify faults.</t>
  </si>
  <si>
    <t>Mechanical system energy source</t>
  </si>
  <si>
    <t>All mechanical systems such as for heating, cooling, water heating, clothes drying and cooking shall be all-electric or fueled by other non-fossil fuel derived energy source.</t>
  </si>
  <si>
    <t>C403.3.2</t>
  </si>
  <si>
    <t xml:space="preserve">Equipment sizing </t>
  </si>
  <si>
    <t>The output capacity of heating and cooling equipment shall be not
greater than that of the smallest available equipment size that exceeds the loads calculated in accordance with Section C403.1.1.</t>
  </si>
  <si>
    <t>C403.3.3</t>
  </si>
  <si>
    <t>HVAC equipment performance requirements</t>
  </si>
  <si>
    <t>Equipment shall meet the minimum efficiency requirements of Tables C403.3.2(1) through C403.3.2(16) when tested and rated in accordance with the applicable test procedure.</t>
  </si>
  <si>
    <t>C403.3.2.1</t>
  </si>
  <si>
    <t>Water-cooled centrifugal chilling packages</t>
  </si>
  <si>
    <t>Equipment not designed for operation at AHRI Standard 550/590 test conditions of 44°F leaving and 54°F entering chilled-fluid temperatures and with 85°F entering and 94.3°F leaving condenser fluid temperatures shall have maximum full-load kW/ton and part-load ratings requirements adjusted using the following equations:
FLadj = FL /K adj (Equation 4-5)
PLVadj = IPLV.IP/Kadj (Equation 4-6)</t>
  </si>
  <si>
    <t>C403.3.2.2</t>
  </si>
  <si>
    <t xml:space="preserve">Positive displacement (air- and water-cooled) chilling packages </t>
  </si>
  <si>
    <t>Equipment with a leaving fluid temperature higher than 32°F and water-cooled positive displacement chilling packages with a condenser leaving fluid temperature below 115°F shall meet the requirements of the tables in Section C403.3.2 when tested or certified with water at standard rating conditions, in accordance with the referenced test procedure.</t>
  </si>
  <si>
    <t>C403.4.1</t>
  </si>
  <si>
    <t xml:space="preserve">Thermostatic controls </t>
  </si>
  <si>
    <t>The supply of heating and cooling energy to each zone shall be controlled by individual thermostatic controls capable of responding to temperature within the zone.</t>
  </si>
  <si>
    <t>C403.4.1.1</t>
  </si>
  <si>
    <t>Climate-Appropriate Equipment</t>
  </si>
  <si>
    <t>Equipment that provides heating and cooling shall be able to adequately function in Boulder’s climate zone, including demonstrated performance of at least 70 percent capacity with outdoor temperatures of 5°F.</t>
  </si>
  <si>
    <t>C403.4.1.2</t>
  </si>
  <si>
    <t>Heat pump supplementary heat</t>
  </si>
  <si>
    <t>Heat pumps having supplementary electric resistance heat shall have controls that limit supplemental heat operation to only those times when one of the following applies:
1. The vapor compression cycle cannot provide the necessary heating energy to satisfy the thermostat setting.
2. The heat pump is operating in defrost mode.
3. The vapor compression cycle malfunctions.
4. The thermostat malfunctions.</t>
  </si>
  <si>
    <t>C403.4.1.3</t>
  </si>
  <si>
    <t>Deadband</t>
  </si>
  <si>
    <t>Where used to control both heating and cooling, zone thermostatic
controls shall be configured to provide a temperature range or deadband of not less than 5°F within which the supply of heating and cooling energy to the zone is shut off or reduced to a minimum.</t>
  </si>
  <si>
    <t>C403.4.1.4</t>
  </si>
  <si>
    <t>Setpoint overlap restriction</t>
  </si>
  <si>
    <t>Where a zone has a separate heating and a separate cooling thermostatic control located within the zone, a limit switch, mechanical stop or direct digital control system with software programming shall be configured to prevent the heating setpoint from exceeding the cooling setpoint and to maintain a deadband in accordance with Section C403.4.1.3.</t>
  </si>
  <si>
    <t>C403.4.1.5</t>
  </si>
  <si>
    <t xml:space="preserve">Heated or cooled vestibules </t>
  </si>
  <si>
    <t>The heating system for heated vestibules and air curtains with integral heating shall be provided with controls configured to shut off the source of heating when the outdoor air temperature is greater than 45°F.</t>
  </si>
  <si>
    <t>C403.4.1.7</t>
  </si>
  <si>
    <t xml:space="preserve">Mechanical system shutoff </t>
  </si>
  <si>
    <t>Operable wall or roof openings, overhead doors, cargo doors, sliding doors, folding and accordion-style wall systems, and other loading dock-style doors that open to the outdoors shall be equipped with interlock controls that disable the heating, cooling and humidity control equipment that serves the area or zone adjacent to the opening.</t>
  </si>
  <si>
    <t>C403.4.2</t>
  </si>
  <si>
    <t>Off-hour controls</t>
  </si>
  <si>
    <t>Each zone shall be provided with thermostatic setback controls that are controlled by either an automatic time clock or programmable control system.</t>
  </si>
  <si>
    <t>C403.4.2.1</t>
  </si>
  <si>
    <t>Thermostatic setback</t>
  </si>
  <si>
    <t>Thermostatic setback controls shall be configured to set back or temporarily operate the system to maintain zone temperatures down to 55°F or up to 85°F.</t>
  </si>
  <si>
    <t>C403.4.2.2</t>
  </si>
  <si>
    <t>Automatic setback and shutdown</t>
  </si>
  <si>
    <t>Automatic time clock or programmable controls shall be capable of starting and stopping the system for seven different daily schedules per week and retaining their programming and time setting during a loss of power for not fewer than 10 hours.</t>
  </si>
  <si>
    <t>C403.4.2.3</t>
  </si>
  <si>
    <t>Automatic start and stop</t>
  </si>
  <si>
    <t>Automatic start controls shall be provided for each HVAC system. The automatic start controls shall be configured to automatically adjust the daily start time of the HVAC system in order to bring each space to the desired occupied temperature immediately prior to scheduled occupancy. 
Automatic stop controls shall be provided for each HVAC system with direct digital control of individual zones. The automatic stop controls shall be configured to reduce the HVAC system’s heating temperature setpoint and increase the cooling temperature setpoint by not less than 2°F (-16.6ºC) before scheduled unoccupied periods based on the thermal lag and acceptable drift in space temperature that is within comfort limits.</t>
  </si>
  <si>
    <t>C403.7.3</t>
  </si>
  <si>
    <t>Enclosed parking garage ventilation controls</t>
  </si>
  <si>
    <t>Enclosed parking garages used for storing or handling automobiles operating under their own power shall employ carbon monoxide detectors applied in conjunction with nitrogen dioxide detectors and automatic controls configured to stage fans or modulate fan average airflow rates to 50 percent or less of design capacity, or intermittently operate fans less than 20 percent of the occupied time or as required to maintain acceptable contaminant levels in accordance with International Mechanical Code provisions. Failure of contamination-sensing devices shall cause the exhaust fans to operate continuously at design airflow.</t>
  </si>
  <si>
    <t>C403.7.4</t>
  </si>
  <si>
    <t>Ventilation air heating control</t>
  </si>
  <si>
    <t>Units that provide ventilation air to multiple zones and operate in conjunction with zone heating and cooling systems shall not use heating or heat recovery to warm supply air to a temperature greater than 60°F when representative building loads or outdoor air temperatures indicate that the majority of zones require cooling.</t>
  </si>
  <si>
    <t>C403.7.6</t>
  </si>
  <si>
    <t>Kitchen exhaust systems</t>
  </si>
  <si>
    <t>Replacement air introduced directly into the exhaust hood cavity shall not be greater than 10 percent of the hood exhaust airflow rate.</t>
  </si>
  <si>
    <t>C403.7.7</t>
  </si>
  <si>
    <t>Automatic control of HVAC systems serving guestrooms</t>
  </si>
  <si>
    <t>In Group R-1 buildings containing more than 50 guestrooms, each guestroom shall be provided with controls complying with the provisions of Sections C403.7.6.1 and C403.7.6.2. Card key controls comply with these requirements.</t>
  </si>
  <si>
    <t>C403.7.8</t>
  </si>
  <si>
    <t>Shutoff dampers</t>
  </si>
  <si>
    <t>Outdoor air intake and exhaust openings and stairway and shaft vents shall be provided with Class I motorized dampers. The dampers shall have an air leakage rate not greater than 4 cfm/ft2 of damper surface area at 1.0 inch water gauge (249 Pa) and shall be labeled by an approved agency when tested in accordance with AMCA 500D for such purpose.</t>
  </si>
  <si>
    <t>C403.11</t>
  </si>
  <si>
    <t>Refrigeration equipment performance</t>
  </si>
  <si>
    <t>Refrigeration equipment performance shall be determined in accordance with Sections C403.11.1 and C403.11.2 for commercial refrigerators, freezers, refrigerator-freezers, walk-in coolers, walk-in freezers and refrigeration equipment. The energy use shall be verified through certification under an approved certification program or, where a certification program does not exist, the energy use shall be supported by data furnished by the equipment manufacturer.</t>
  </si>
  <si>
    <t>C403.12</t>
  </si>
  <si>
    <t>Construction of HVAC system elements</t>
  </si>
  <si>
    <t>Ducts, plenums, piping and other elements that are part of an HVAC system shall be constructed and insulated in accordance with Sections C403.12.1 through C403.12.4.1.</t>
  </si>
  <si>
    <t>C403.12.4</t>
  </si>
  <si>
    <t>Piping insulation</t>
  </si>
  <si>
    <t>Piping serving as part of a heating or cooling system shall be thermally insulated in accordance with Table C403.12.4.</t>
  </si>
  <si>
    <t>Table C403.12.4</t>
  </si>
  <si>
    <t>C403.13</t>
  </si>
  <si>
    <t>Mechanical systems located outside of the building thermal envelope</t>
  </si>
  <si>
    <t>Mechanical systems providing heat outside of the thermal envelope of a building shall comply with Sections C403.13.1 through C403.13.3</t>
  </si>
  <si>
    <r>
      <t>TABLE C403.12.4</t>
    </r>
    <r>
      <rPr>
        <sz val="11"/>
        <rFont val="Calibri"/>
        <family val="2"/>
        <scheme val="minor"/>
      </rPr>
      <t> </t>
    </r>
  </si>
  <si>
    <r>
      <t>MINIMUM PIPE INSULATION THICKNESS (in inches)</t>
    </r>
    <r>
      <rPr>
        <b/>
        <vertAlign val="superscript"/>
        <sz val="11"/>
        <rFont val="Calibri"/>
        <family val="2"/>
        <scheme val="minor"/>
      </rPr>
      <t>a,</t>
    </r>
    <r>
      <rPr>
        <b/>
        <sz val="11"/>
        <rFont val="Calibri"/>
        <family val="2"/>
        <scheme val="minor"/>
      </rPr>
      <t xml:space="preserve"> </t>
    </r>
    <r>
      <rPr>
        <b/>
        <vertAlign val="superscript"/>
        <sz val="11"/>
        <rFont val="Calibri"/>
        <family val="2"/>
        <scheme val="minor"/>
      </rPr>
      <t>c</t>
    </r>
    <r>
      <rPr>
        <sz val="11"/>
        <rFont val="Calibri"/>
        <family val="2"/>
        <scheme val="minor"/>
      </rPr>
      <t> </t>
    </r>
  </si>
  <si>
    <r>
      <t>FLUID OPERATING TEMPERATURE RANGE AND USAGE (</t>
    </r>
    <r>
      <rPr>
        <sz val="11"/>
        <rFont val="Calibri"/>
        <family val="2"/>
        <scheme val="minor"/>
      </rPr>
      <t></t>
    </r>
    <r>
      <rPr>
        <b/>
        <sz val="11"/>
        <rFont val="Calibri"/>
        <family val="2"/>
        <scheme val="minor"/>
      </rPr>
      <t>F)</t>
    </r>
    <r>
      <rPr>
        <sz val="11"/>
        <rFont val="Calibri"/>
        <family val="2"/>
        <scheme val="minor"/>
      </rPr>
      <t> </t>
    </r>
  </si>
  <si>
    <r>
      <t>INSULATION CONDUCTIVITY</t>
    </r>
    <r>
      <rPr>
        <sz val="11"/>
        <rFont val="Calibri"/>
        <family val="2"/>
        <scheme val="minor"/>
      </rPr>
      <t> </t>
    </r>
  </si>
  <si>
    <r>
      <t>NOMINAL PIPE OR TUBE SIZE (inches)</t>
    </r>
    <r>
      <rPr>
        <sz val="11"/>
        <rFont val="Calibri"/>
        <family val="2"/>
        <scheme val="minor"/>
      </rPr>
      <t> </t>
    </r>
  </si>
  <si>
    <r>
      <t xml:space="preserve">Conductivity Btu </t>
    </r>
    <r>
      <rPr>
        <sz val="11"/>
        <rFont val="Calibri"/>
        <family val="2"/>
        <scheme val="minor"/>
      </rPr>
      <t xml:space="preserve">• </t>
    </r>
    <r>
      <rPr>
        <b/>
        <sz val="11"/>
        <rFont val="Calibri"/>
        <family val="2"/>
        <scheme val="minor"/>
      </rPr>
      <t xml:space="preserve">in./(h </t>
    </r>
    <r>
      <rPr>
        <sz val="11"/>
        <rFont val="Calibri"/>
        <family val="2"/>
        <scheme val="minor"/>
      </rPr>
      <t xml:space="preserve">• </t>
    </r>
    <r>
      <rPr>
        <b/>
        <sz val="11"/>
        <rFont val="Calibri"/>
        <family val="2"/>
        <scheme val="minor"/>
      </rPr>
      <t>ft</t>
    </r>
    <r>
      <rPr>
        <b/>
        <vertAlign val="superscript"/>
        <sz val="11"/>
        <rFont val="Calibri"/>
        <family val="2"/>
        <scheme val="minor"/>
      </rPr>
      <t>2</t>
    </r>
    <r>
      <rPr>
        <b/>
        <sz val="11"/>
        <rFont val="Calibri"/>
        <family val="2"/>
        <scheme val="minor"/>
      </rPr>
      <t xml:space="preserve"> </t>
    </r>
    <r>
      <rPr>
        <sz val="11"/>
        <rFont val="Calibri"/>
        <family val="2"/>
        <scheme val="minor"/>
      </rPr>
      <t>• </t>
    </r>
    <r>
      <rPr>
        <b/>
        <sz val="11"/>
        <rFont val="Calibri"/>
        <family val="2"/>
        <scheme val="minor"/>
      </rPr>
      <t>F)</t>
    </r>
    <r>
      <rPr>
        <b/>
        <vertAlign val="superscript"/>
        <sz val="11"/>
        <rFont val="Calibri"/>
        <family val="2"/>
        <scheme val="minor"/>
      </rPr>
      <t>b</t>
    </r>
    <r>
      <rPr>
        <sz val="11"/>
        <rFont val="Calibri"/>
        <family val="2"/>
        <scheme val="minor"/>
      </rPr>
      <t> </t>
    </r>
  </si>
  <si>
    <r>
      <t xml:space="preserve">Mean Rating Temperature, </t>
    </r>
    <r>
      <rPr>
        <sz val="11"/>
        <rFont val="Calibri"/>
        <family val="2"/>
        <scheme val="minor"/>
      </rPr>
      <t></t>
    </r>
    <r>
      <rPr>
        <b/>
        <sz val="11"/>
        <rFont val="Calibri"/>
        <family val="2"/>
        <scheme val="minor"/>
      </rPr>
      <t>F</t>
    </r>
    <r>
      <rPr>
        <sz val="11"/>
        <rFont val="Calibri"/>
        <family val="2"/>
        <scheme val="minor"/>
      </rPr>
      <t> </t>
    </r>
  </si>
  <si>
    <r>
      <t xml:space="preserve"> </t>
    </r>
    <r>
      <rPr>
        <b/>
        <sz val="11"/>
        <rFont val="Calibri"/>
        <family val="2"/>
        <scheme val="minor"/>
      </rPr>
      <t>1</t>
    </r>
    <r>
      <rPr>
        <sz val="11"/>
        <rFont val="Calibri"/>
        <family val="2"/>
        <scheme val="minor"/>
      </rPr>
      <t> </t>
    </r>
  </si>
  <si>
    <r>
      <t xml:space="preserve">1 to </t>
    </r>
    <r>
      <rPr>
        <sz val="11"/>
        <rFont val="Calibri"/>
        <family val="2"/>
        <scheme val="minor"/>
      </rPr>
      <t xml:space="preserve"> </t>
    </r>
    <r>
      <rPr>
        <b/>
        <sz val="11"/>
        <rFont val="Calibri"/>
        <family val="2"/>
        <scheme val="minor"/>
      </rPr>
      <t>1</t>
    </r>
    <r>
      <rPr>
        <b/>
        <vertAlign val="superscript"/>
        <sz val="11"/>
        <rFont val="Calibri"/>
        <family val="2"/>
        <scheme val="minor"/>
      </rPr>
      <t>1</t>
    </r>
    <r>
      <rPr>
        <b/>
        <sz val="11"/>
        <rFont val="Calibri"/>
        <family val="2"/>
        <scheme val="minor"/>
      </rPr>
      <t>/2</t>
    </r>
    <r>
      <rPr>
        <sz val="11"/>
        <rFont val="Calibri"/>
        <family val="2"/>
        <scheme val="minor"/>
      </rPr>
      <t> </t>
    </r>
  </si>
  <si>
    <r>
      <t>1</t>
    </r>
    <r>
      <rPr>
        <b/>
        <vertAlign val="superscript"/>
        <sz val="11"/>
        <rFont val="Calibri"/>
        <family val="2"/>
        <scheme val="minor"/>
      </rPr>
      <t>1</t>
    </r>
    <r>
      <rPr>
        <b/>
        <sz val="11"/>
        <rFont val="Calibri"/>
        <family val="2"/>
        <scheme val="minor"/>
      </rPr>
      <t xml:space="preserve">/2 to </t>
    </r>
    <r>
      <rPr>
        <sz val="11"/>
        <rFont val="Calibri"/>
        <family val="2"/>
        <scheme val="minor"/>
      </rPr>
      <t xml:space="preserve"> </t>
    </r>
    <r>
      <rPr>
        <b/>
        <sz val="11"/>
        <rFont val="Calibri"/>
        <family val="2"/>
        <scheme val="minor"/>
      </rPr>
      <t>4</t>
    </r>
    <r>
      <rPr>
        <sz val="11"/>
        <rFont val="Calibri"/>
        <family val="2"/>
        <scheme val="minor"/>
      </rPr>
      <t> </t>
    </r>
  </si>
  <si>
    <r>
      <t xml:space="preserve">4 to </t>
    </r>
    <r>
      <rPr>
        <sz val="11"/>
        <rFont val="Calibri"/>
        <family val="2"/>
        <scheme val="minor"/>
      </rPr>
      <t xml:space="preserve"> </t>
    </r>
    <r>
      <rPr>
        <b/>
        <sz val="11"/>
        <rFont val="Calibri"/>
        <family val="2"/>
        <scheme val="minor"/>
      </rPr>
      <t>8</t>
    </r>
    <r>
      <rPr>
        <sz val="11"/>
        <rFont val="Calibri"/>
        <family val="2"/>
        <scheme val="minor"/>
      </rPr>
      <t> </t>
    </r>
  </si>
  <si>
    <r>
      <t xml:space="preserve"> </t>
    </r>
    <r>
      <rPr>
        <b/>
        <sz val="11"/>
        <rFont val="Calibri"/>
        <family val="2"/>
        <scheme val="minor"/>
      </rPr>
      <t>8</t>
    </r>
    <r>
      <rPr>
        <sz val="11"/>
        <rFont val="Calibri"/>
        <family val="2"/>
        <scheme val="minor"/>
      </rPr>
      <t> </t>
    </r>
  </si>
  <si>
    <t>350 </t>
  </si>
  <si>
    <t>0.32 – 0.34 </t>
  </si>
  <si>
    <t>250 </t>
  </si>
  <si>
    <t>4.5 </t>
  </si>
  <si>
    <t>5.0 </t>
  </si>
  <si>
    <t>251 – 350 </t>
  </si>
  <si>
    <t>0.29 – 0.32 </t>
  </si>
  <si>
    <t>200 </t>
  </si>
  <si>
    <t>3.0 </t>
  </si>
  <si>
    <t>4.0 </t>
  </si>
  <si>
    <t>201 – 250 </t>
  </si>
  <si>
    <t>0.27 – 0.30 </t>
  </si>
  <si>
    <t>150 </t>
  </si>
  <si>
    <t>2.5 </t>
  </si>
  <si>
    <t>141 – 200 </t>
  </si>
  <si>
    <t>0.25 – 0.29 </t>
  </si>
  <si>
    <t>125 </t>
  </si>
  <si>
    <t>1.5 </t>
  </si>
  <si>
    <t>2.0 </t>
  </si>
  <si>
    <t>105 – 140 </t>
  </si>
  <si>
    <t>0.21 – 0.28 </t>
  </si>
  <si>
    <t>100 </t>
  </si>
  <si>
    <t>1.0 </t>
  </si>
  <si>
    <t>40 – 60 </t>
  </si>
  <si>
    <t>0.21 – 0.27 </t>
  </si>
  <si>
    <t>75 </t>
  </si>
  <si>
    <t>0.5 </t>
  </si>
  <si>
    <t>&lt; 40 </t>
  </si>
  <si>
    <t>0.20 – 0.26 </t>
  </si>
  <si>
    <t>50 </t>
  </si>
  <si>
    <t>For SI: 1 inch = 25.4 mm, °C = [(°F) - 32]/1.8. </t>
  </si>
  <si>
    <r>
      <t>For piping smaller than 1</t>
    </r>
    <r>
      <rPr>
        <vertAlign val="superscript"/>
        <sz val="11"/>
        <rFont val="Calibri"/>
        <family val="2"/>
        <scheme val="minor"/>
      </rPr>
      <t>1</t>
    </r>
    <r>
      <rPr>
        <sz val="11"/>
        <rFont val="Calibri"/>
        <family val="2"/>
        <scheme val="minor"/>
      </rPr>
      <t>/</t>
    </r>
    <r>
      <rPr>
        <vertAlign val="subscript"/>
        <sz val="11"/>
        <rFont val="Calibri"/>
        <family val="2"/>
        <scheme val="minor"/>
      </rPr>
      <t>2</t>
    </r>
    <r>
      <rPr>
        <sz val="11"/>
        <rFont val="Calibri"/>
        <family val="2"/>
        <scheme val="minor"/>
      </rPr>
      <t xml:space="preserve"> inches and located in partitions within conditioned spaces, reduction of these thicknesses by 1 inch shall be permitted (before thickness adjustment required in footnote b) but not to a thickness less than 1 inch. </t>
    </r>
  </si>
  <si>
    <t>For insulation outside the stated conductivity range, the minimum thickness (T) shall be determined as follows: </t>
  </si>
  <si>
    <r>
      <t xml:space="preserve">T </t>
    </r>
    <r>
      <rPr>
        <sz val="11"/>
        <rFont val="Calibri"/>
        <family val="2"/>
        <scheme val="minor"/>
      </rPr>
      <t xml:space="preserve">= </t>
    </r>
    <r>
      <rPr>
        <i/>
        <sz val="11"/>
        <rFont val="Calibri"/>
        <family val="2"/>
        <scheme val="minor"/>
      </rPr>
      <t xml:space="preserve">r </t>
    </r>
    <r>
      <rPr>
        <sz val="11"/>
        <rFont val="Calibri"/>
        <family val="2"/>
        <scheme val="minor"/>
      </rPr>
      <t xml:space="preserve">[(1 + </t>
    </r>
    <r>
      <rPr>
        <i/>
        <sz val="11"/>
        <rFont val="Calibri"/>
        <family val="2"/>
        <scheme val="minor"/>
      </rPr>
      <t>t/r</t>
    </r>
    <r>
      <rPr>
        <sz val="11"/>
        <rFont val="Calibri"/>
        <family val="2"/>
        <scheme val="minor"/>
      </rPr>
      <t>)</t>
    </r>
    <r>
      <rPr>
        <i/>
        <vertAlign val="superscript"/>
        <sz val="11"/>
        <rFont val="Calibri"/>
        <family val="2"/>
        <scheme val="minor"/>
      </rPr>
      <t>K</t>
    </r>
    <r>
      <rPr>
        <vertAlign val="superscript"/>
        <sz val="11"/>
        <rFont val="Calibri"/>
        <family val="2"/>
        <scheme val="minor"/>
      </rPr>
      <t>/</t>
    </r>
    <r>
      <rPr>
        <i/>
        <vertAlign val="superscript"/>
        <sz val="11"/>
        <rFont val="Calibri"/>
        <family val="2"/>
        <scheme val="minor"/>
      </rPr>
      <t>k</t>
    </r>
    <r>
      <rPr>
        <i/>
        <sz val="11"/>
        <rFont val="Calibri"/>
        <family val="2"/>
        <scheme val="minor"/>
      </rPr>
      <t xml:space="preserve"> </t>
    </r>
    <r>
      <rPr>
        <sz val="11"/>
        <rFont val="Calibri"/>
        <family val="2"/>
        <scheme val="minor"/>
      </rPr>
      <t>– 1] where: </t>
    </r>
  </si>
  <si>
    <r>
      <t xml:space="preserve">T </t>
    </r>
    <r>
      <rPr>
        <sz val="11"/>
        <rFont val="Calibri"/>
        <family val="2"/>
        <scheme val="minor"/>
      </rPr>
      <t>= minimum insulation thickness, </t>
    </r>
  </si>
  <si>
    <r>
      <t xml:space="preserve">r </t>
    </r>
    <r>
      <rPr>
        <sz val="11"/>
        <rFont val="Calibri"/>
        <family val="2"/>
        <scheme val="minor"/>
      </rPr>
      <t>= actual outside radius of pipe, </t>
    </r>
  </si>
  <si>
    <r>
      <t xml:space="preserve">t </t>
    </r>
    <r>
      <rPr>
        <sz val="11"/>
        <rFont val="Calibri"/>
        <family val="2"/>
        <scheme val="minor"/>
      </rPr>
      <t>= insulation thickness listed in the table for applicable fluid temperature and pipe size, </t>
    </r>
  </si>
  <si>
    <r>
      <t xml:space="preserve">K </t>
    </r>
    <r>
      <rPr>
        <sz val="11"/>
        <rFont val="Calibri"/>
        <family val="2"/>
        <scheme val="minor"/>
      </rPr>
      <t>= conductivity of alternate material at mean rating temperature indicated for the applicable fluid temperature (Btu • in/h • ft</t>
    </r>
    <r>
      <rPr>
        <vertAlign val="superscript"/>
        <sz val="11"/>
        <rFont val="Calibri"/>
        <family val="2"/>
        <scheme val="minor"/>
      </rPr>
      <t>2</t>
    </r>
    <r>
      <rPr>
        <sz val="11"/>
        <rFont val="Calibri"/>
        <family val="2"/>
        <scheme val="minor"/>
      </rPr>
      <t xml:space="preserve"> • °F) and </t>
    </r>
  </si>
  <si>
    <r>
      <t xml:space="preserve">k </t>
    </r>
    <r>
      <rPr>
        <sz val="11"/>
        <rFont val="Calibri"/>
        <family val="2"/>
        <scheme val="minor"/>
      </rPr>
      <t>= the upper value of the conductivity range listed in the table for the applicable fluid temperature. </t>
    </r>
  </si>
  <si>
    <r>
      <t>For direct-buried heating and hot water system piping, reduction of these thicknesses by 1</t>
    </r>
    <r>
      <rPr>
        <vertAlign val="superscript"/>
        <sz val="11"/>
        <rFont val="Calibri"/>
        <family val="2"/>
        <scheme val="minor"/>
      </rPr>
      <t>1</t>
    </r>
    <r>
      <rPr>
        <sz val="11"/>
        <rFont val="Calibri"/>
        <family val="2"/>
        <scheme val="minor"/>
      </rPr>
      <t>/</t>
    </r>
    <r>
      <rPr>
        <vertAlign val="subscript"/>
        <sz val="11"/>
        <rFont val="Calibri"/>
        <family val="2"/>
        <scheme val="minor"/>
      </rPr>
      <t>2</t>
    </r>
    <r>
      <rPr>
        <sz val="11"/>
        <rFont val="Calibri"/>
        <family val="2"/>
        <scheme val="minor"/>
      </rPr>
      <t xml:space="preserve"> inches (38 mm) shall be permitted (before thickness adjustment required in footnote b but not to thicknesses less than 1 inch. </t>
    </r>
  </si>
  <si>
    <t>C405.1.1</t>
  </si>
  <si>
    <t>Lighting for dwelling units</t>
  </si>
  <si>
    <t>Dwelling units shall comply with Section R404.1.</t>
  </si>
  <si>
    <t>C405.2.1</t>
  </si>
  <si>
    <t>Occupant sensor controls</t>
  </si>
  <si>
    <t>Occupant sensor controls shall be installed to control lights in the following
space types:
1. Classrooms/lecture/training rooms.
2. Conference/meeting/multipurpose rooms.
3. Copy/print rooms.
4. Lounges/breakrooms.
5. Enclosed offices.
6. Open plan office areas.
7. Restrooms.
8. Storage rooms.
9. Locker rooms.
10. Corridors.
11. Warehouse storage areas.
12. Other spaces 300 square feet (28 m2) or less that are enclosed by floor-to-ceiling height partitions.</t>
  </si>
  <si>
    <t>C405.2.2</t>
  </si>
  <si>
    <t>Time-switch controls</t>
  </si>
  <si>
    <t>Each area of the building that is not provided with occupant sensor controls complying with Section C405.2.1.1 shall be provided with time-switch controls complying with Section C405.2.2.1.</t>
  </si>
  <si>
    <t>C405.2.3</t>
  </si>
  <si>
    <t>Light-reduction controls</t>
  </si>
  <si>
    <t>Where not provided with occupant sensor controls complying with Section C405.2.1.1, general lighting shall be provided with light-reduction controls complying with Section C405.2.3.1.</t>
  </si>
  <si>
    <t>C405.2.4</t>
  </si>
  <si>
    <t>Daylight-responsive controls</t>
  </si>
  <si>
    <t>Daylight-responsive controls complying with Section C405.2.4.1 shall be provided to control the general lighting within daylight zones in the following spaces:
1. Spaces with a total of more than 150 watts of general lighting within primary sidelit zones complying with Section C405.2.4.2.
2. Spaces with a total of more than 300 watts of general lighting within sidelit daylight zones complying with Section C405.2.4.2.
3. Spaces with a total of more than 150 watts of general lighting within toplit daylight zones complying with Section C405.2.4.3.</t>
  </si>
  <si>
    <t>C405.2.7</t>
  </si>
  <si>
    <t>Exterior lighting controls</t>
  </si>
  <si>
    <t>Exterior lighting systems shall be provided with controls that comply with Sections C405.2.7.1 through C405.2.7.4.</t>
  </si>
  <si>
    <t>Parking garage lighting control</t>
  </si>
  <si>
    <t>Lighting for parking garages shall have controls that comply with C405.2.7</t>
  </si>
  <si>
    <t>C405.6</t>
  </si>
  <si>
    <t>Dwelling electrical meter</t>
  </si>
  <si>
    <t>Each dwelling unit located in a Group R-2 building shall have a
separate electrical meter.</t>
  </si>
  <si>
    <t>C405.7</t>
  </si>
  <si>
    <t>Electrical transformers</t>
  </si>
  <si>
    <t>Low-voltage dry-type distribution electric transformers shall meet the minimum efficiency requirements of Table C405.7 as tested and rated in accordance with the test procedure listed in DOE 10 CFR 431. The efficiency shall be verified through certification under an approved certification program or, where a certification program does not exist, the equipment efficiency ratings shall be supported by data furnished by the transformer manufacturer.</t>
  </si>
  <si>
    <t>Table C405.7</t>
  </si>
  <si>
    <t>C405.12</t>
  </si>
  <si>
    <t>Energy Monitoring</t>
  </si>
  <si>
    <t>New buildings with a gross conditioned floor area of 25,000 square feet or larger shall be equipped to measure, monitor, record and report energy consumption data in compliance with Sections C405.12.1 through C405.12.5.</t>
  </si>
  <si>
    <t>ELECTRICAL POWER &amp; LIGHTING SYSTEMS</t>
  </si>
  <si>
    <t>C405.15</t>
  </si>
  <si>
    <t>Solar-ready zone</t>
  </si>
  <si>
    <t>The solar-ready zone shall have a minimum total area described as follows. The solar-ready zone shall comply with access, pathway, smoke ventilation, and spacing requirements as specified in the Boulder Revised Code. The solar-ready zone total area shall be comprised of one or more rectangular areas. For sloped roofs each area must be not less than 200 square feet and no side of any rectangular area shall be less than 11 feet in length. For low-sloped or flat roofs, each area must be not less than 330 square feet, with a minimum length running generally north to south of 15' and a minimum length running generally east to west of 22'and no side of any rectangular area shall be less than 11 feet in length</t>
  </si>
  <si>
    <t>C405.15.2</t>
  </si>
  <si>
    <t>Orientation</t>
  </si>
  <si>
    <t>All sections of the solar zone located on steep sloped roofs shall be oriented between 110 degrees and 270 degrees of true north.</t>
  </si>
  <si>
    <t>C405.15.3</t>
  </si>
  <si>
    <t>Obstructions</t>
  </si>
  <si>
    <t>No obstructions, including, but not limited to, vents, chimneys, architectural features, and roof-mounted equipment, shall be located in the solar zone.</t>
  </si>
  <si>
    <t>C405.15.4</t>
  </si>
  <si>
    <t>Roof loads and documentation</t>
  </si>
  <si>
    <t>The structural design loads for roof dead load and roof live load shall be clearly indicated on the construction documents.</t>
  </si>
  <si>
    <t>C405.16</t>
  </si>
  <si>
    <t>Interconnection pathways</t>
  </si>
  <si>
    <t>The construction documents shall indicate at least one potential pathway for routing of conduit and/or raceway from the solar-ready zone to the point of interconnection with the an electrical service panel and electrical storage system area.</t>
  </si>
  <si>
    <t>C405.18</t>
  </si>
  <si>
    <t>Electrical services reserved space</t>
  </si>
  <si>
    <t>The main electrical service panel shall have a minimum bus bar rating of not less than 200 amps. The main electrical service panel shall have reserved spaces to allow for the installation of double pole circuit breakers for a future solar electric installation and a double pole circuit breaker for future electrical storage system installation. The reserved spaces shall be positioned at the opposite (load) end from the input feeder location or main circuit location. The reserved spaces shall be permanently marked as “For Future Solar Electric and Storage.”. The minimum reserved amperage shall be determined from Table C405.18.</t>
  </si>
  <si>
    <t>Table C405.18</t>
  </si>
  <si>
    <t xml:space="preserve">SYSTEM COMMISSIONING </t>
  </si>
  <si>
    <t>C408.2</t>
  </si>
  <si>
    <t>Mechanical systems and service water-heating systems commissioning and completion requirements</t>
  </si>
  <si>
    <t>Prior to the final mechanical and plumbing inspections, the registered design professional or approved agency shall provide evidence of mechanical systems commissioning and completion in accordance with the provisions of this section.</t>
  </si>
  <si>
    <t xml:space="preserve">Building Condition: Commissioning </t>
  </si>
  <si>
    <t>C408.3.1</t>
  </si>
  <si>
    <t>Functional testing of lighting controls</t>
  </si>
  <si>
    <t>Prior to passing final inspection, the registered design professional or approved agency shall provide evidence that the lighting control systems have been tested to ensure that control hardware and software are calibrated, adjusted, programmed and in proper working condition in accordance with the construction documents and manufacturer’s instructions. Functional testing shall be in accordance with Sections C408.3.1.1 through C408.3.1.3 for the applicable control type.</t>
  </si>
  <si>
    <t>TABLE C405.18 </t>
  </si>
  <si>
    <t xml:space="preserve">MINIMUM RESERVED AMPERAGE PER SQUARE FOOT OF PLANNED SOLAR AREA </t>
  </si>
  <si>
    <t xml:space="preserve">INVERTER SYSTEM VOLTAGE </t>
  </si>
  <si>
    <t xml:space="preserve">AMPERAGE PER SQUARE FOOT </t>
  </si>
  <si>
    <t>120 </t>
  </si>
  <si>
    <t>0.125 </t>
  </si>
  <si>
    <t>240 </t>
  </si>
  <si>
    <t>0.063 </t>
  </si>
  <si>
    <t>208 </t>
  </si>
  <si>
    <t>277 </t>
  </si>
  <si>
    <t>0.054 </t>
  </si>
  <si>
    <t>480 </t>
  </si>
  <si>
    <t>0.018 </t>
  </si>
  <si>
    <r>
      <t>TABLE C405.7</t>
    </r>
    <r>
      <rPr>
        <sz val="11"/>
        <rFont val="Calibri"/>
        <family val="2"/>
        <scheme val="minor"/>
      </rPr>
      <t> </t>
    </r>
  </si>
  <si>
    <r>
      <t>MINIMUM NOMINAL EFFICIENCY LEVELS FOR 10 CFR 431 LOW-VOLTAGE DRY-TYPE DISTRIBUTION TRANSFORMERS</t>
    </r>
    <r>
      <rPr>
        <sz val="11"/>
        <rFont val="Calibri"/>
        <family val="2"/>
        <scheme val="minor"/>
      </rPr>
      <t> </t>
    </r>
  </si>
  <si>
    <r>
      <t>SINGLE-PHASE TRANSFORMERS</t>
    </r>
    <r>
      <rPr>
        <sz val="11"/>
        <rFont val="Calibri"/>
        <family val="2"/>
        <scheme val="minor"/>
      </rPr>
      <t> </t>
    </r>
  </si>
  <si>
    <r>
      <t>THREE-PHASE TRANSFORMERS</t>
    </r>
    <r>
      <rPr>
        <sz val="11"/>
        <rFont val="Calibri"/>
        <family val="2"/>
        <scheme val="minor"/>
      </rPr>
      <t> </t>
    </r>
  </si>
  <si>
    <r>
      <t xml:space="preserve">kVA </t>
    </r>
    <r>
      <rPr>
        <vertAlign val="superscript"/>
        <sz val="11"/>
        <rFont val="Calibri"/>
        <family val="2"/>
        <scheme val="minor"/>
      </rPr>
      <t>a</t>
    </r>
    <r>
      <rPr>
        <sz val="11"/>
        <rFont val="Calibri"/>
        <family val="2"/>
        <scheme val="minor"/>
      </rPr>
      <t> </t>
    </r>
  </si>
  <si>
    <r>
      <t>Efficiency (%)</t>
    </r>
    <r>
      <rPr>
        <vertAlign val="superscript"/>
        <sz val="11"/>
        <rFont val="Calibri"/>
        <family val="2"/>
        <scheme val="minor"/>
      </rPr>
      <t>b</t>
    </r>
    <r>
      <rPr>
        <sz val="11"/>
        <rFont val="Calibri"/>
        <family val="2"/>
        <scheme val="minor"/>
      </rPr>
      <t> </t>
    </r>
  </si>
  <si>
    <r>
      <t xml:space="preserve">Efficiency (%) </t>
    </r>
    <r>
      <rPr>
        <vertAlign val="superscript"/>
        <sz val="11"/>
        <rFont val="Calibri"/>
        <family val="2"/>
        <scheme val="minor"/>
      </rPr>
      <t>b</t>
    </r>
    <r>
      <rPr>
        <sz val="11"/>
        <rFont val="Calibri"/>
        <family val="2"/>
        <scheme val="minor"/>
      </rPr>
      <t> </t>
    </r>
  </si>
  <si>
    <t>15 </t>
  </si>
  <si>
    <t>97.70 </t>
  </si>
  <si>
    <t>97.89 </t>
  </si>
  <si>
    <t>25 </t>
  </si>
  <si>
    <t>98.00 </t>
  </si>
  <si>
    <t>30 </t>
  </si>
  <si>
    <t>98.23 </t>
  </si>
  <si>
    <t>37.5 </t>
  </si>
  <si>
    <t>98.20 </t>
  </si>
  <si>
    <t>45 </t>
  </si>
  <si>
    <t>98.40 </t>
  </si>
  <si>
    <t>98.30 </t>
  </si>
  <si>
    <t>98.60 </t>
  </si>
  <si>
    <t>98.50 </t>
  </si>
  <si>
    <t>112.5 </t>
  </si>
  <si>
    <t>98.74 </t>
  </si>
  <si>
    <t>98.83 </t>
  </si>
  <si>
    <t>167 </t>
  </si>
  <si>
    <t>98.70 </t>
  </si>
  <si>
    <t>225 </t>
  </si>
  <si>
    <t>98.94 </t>
  </si>
  <si>
    <t>98.80 </t>
  </si>
  <si>
    <t>300 </t>
  </si>
  <si>
    <t>99.02 </t>
  </si>
  <si>
    <t>333 </t>
  </si>
  <si>
    <t>98.90 </t>
  </si>
  <si>
    <t>500 </t>
  </si>
  <si>
    <t>99.14 </t>
  </si>
  <si>
    <t>750 </t>
  </si>
  <si>
    <t>99.23 </t>
  </si>
  <si>
    <t>1000 </t>
  </si>
  <si>
    <t>99.28 </t>
  </si>
  <si>
    <t>kiloVolt-Amp rating. </t>
  </si>
  <si>
    <t>Nominal efficiencies shall be established in accordance with the DOE 10 CFR 431 test procedure for low-voltage dry-type transformers. </t>
  </si>
  <si>
    <t>TABLE C404.10 </t>
  </si>
  <si>
    <t>DEMAND RESPONSIVE CONTROLS FOR WATER HEATING </t>
  </si>
  <si>
    <r>
      <t>EQUIPMENT TYPE</t>
    </r>
    <r>
      <rPr>
        <sz val="11"/>
        <color rgb="FF000000"/>
        <rFont val="Calibri"/>
        <family val="2"/>
        <scheme val="minor"/>
      </rPr>
      <t> </t>
    </r>
  </si>
  <si>
    <r>
      <t>CONTROLS</t>
    </r>
    <r>
      <rPr>
        <sz val="11"/>
        <color rgb="FF000000"/>
        <rFont val="Calibri"/>
        <family val="2"/>
        <scheme val="minor"/>
      </rPr>
      <t> </t>
    </r>
  </si>
  <si>
    <r>
      <t xml:space="preserve">BEFORE 7/1/2025 </t>
    </r>
    <r>
      <rPr>
        <b/>
        <vertAlign val="superscript"/>
        <sz val="11"/>
        <color rgb="FF000000"/>
        <rFont val="Calibri"/>
        <family val="2"/>
        <scheme val="minor"/>
      </rPr>
      <t>a</t>
    </r>
    <r>
      <rPr>
        <sz val="11"/>
        <color rgb="FF000000"/>
        <rFont val="Calibri"/>
        <family val="2"/>
        <scheme val="minor"/>
      </rPr>
      <t> </t>
    </r>
  </si>
  <si>
    <r>
      <t xml:space="preserve">AFTER 7/1/2025 </t>
    </r>
    <r>
      <rPr>
        <b/>
        <vertAlign val="superscript"/>
        <sz val="11"/>
        <color rgb="FF000000"/>
        <rFont val="Calibri"/>
        <family val="2"/>
        <scheme val="minor"/>
      </rPr>
      <t>a</t>
    </r>
    <r>
      <rPr>
        <sz val="11"/>
        <color rgb="FF000000"/>
        <rFont val="Calibri"/>
        <family val="2"/>
        <scheme val="minor"/>
      </rPr>
      <t> </t>
    </r>
  </si>
  <si>
    <t>Electric storage water heaters </t>
  </si>
  <si>
    <r>
      <t xml:space="preserve">ANSI/CTA-2045-B Level 1 and also capable of initiating water heating to meet the temperature set point in response to a </t>
    </r>
    <r>
      <rPr>
        <i/>
        <sz val="11"/>
        <color rgb="FF000000"/>
        <rFont val="Calibri"/>
        <family val="2"/>
        <scheme val="minor"/>
      </rPr>
      <t>demand response signal</t>
    </r>
    <r>
      <rPr>
        <sz val="11"/>
        <color rgb="FF000000"/>
        <rFont val="Calibri"/>
        <family val="2"/>
        <scheme val="minor"/>
      </rPr>
      <t>. </t>
    </r>
  </si>
  <si>
    <t>ANSI/CTA-2045-B Level 2, except "Price Stream Communication" functionality as defined in the standard. </t>
  </si>
  <si>
    <t>Mixed Fuel Building Total Credits Required</t>
  </si>
  <si>
    <t>All Electric Building Total Credits Required</t>
  </si>
  <si>
    <t>Total Credits Designed</t>
  </si>
  <si>
    <t>Totals by Building Occupancy Type</t>
  </si>
  <si>
    <t>Boulder Specific</t>
  </si>
  <si>
    <t>C406.3.8: Embodied Carbon Credits</t>
  </si>
  <si>
    <t>C406.3.7: Building Thermal Mass</t>
  </si>
  <si>
    <t>C406.3.5: Cooling Energy Storage</t>
  </si>
  <si>
    <t>C406.3.4 Electric Energy Storage</t>
  </si>
  <si>
    <t>C406.3.3 Automated Shading Load Management</t>
  </si>
  <si>
    <t>C406.3.2 HVAC Load Management</t>
  </si>
  <si>
    <t>C406.3.1: Lighting Load Management</t>
  </si>
  <si>
    <t>COMcheck IECC-2021</t>
  </si>
  <si>
    <t>C406.2.6.2: Efficient Kitchen Equipment</t>
  </si>
  <si>
    <t>C406.2.5.5: Residential light control</t>
  </si>
  <si>
    <t>COMcheck IECC-2021 with Boulder Specific instructions</t>
  </si>
  <si>
    <t>C406.2.5.4: Increase daylight area</t>
  </si>
  <si>
    <t>C406.2.5.3: Increase occupancy sensor</t>
  </si>
  <si>
    <t>C406.2.5.2: Enhanced Digital Light Ctrl</t>
  </si>
  <si>
    <t xml:space="preserve">C406.2.4.1: Energy Monitoring </t>
  </si>
  <si>
    <t>C406.2.3.10: Shower drain water heat recovery</t>
  </si>
  <si>
    <t>C406.2.3.8: Water heating system submeters</t>
  </si>
  <si>
    <t>C406.2.3.7: Heat trace system</t>
  </si>
  <si>
    <t>C406.2.3.6: Thermostatic Balancing Valve</t>
  </si>
  <si>
    <t>C406.2.3.5 Point of use (POU) water heaters</t>
  </si>
  <si>
    <t>C406.2.3.4: Water heating pipe insulation</t>
  </si>
  <si>
    <t>C406.2.3.2: Heat Pump SWH</t>
  </si>
  <si>
    <t>C406.2.3.1: Recovered/Renew SWH</t>
  </si>
  <si>
    <t>C406.2.2.7: Central Space Heating Heat Pump</t>
  </si>
  <si>
    <t>C406.2.2.5: Dedicated Outdoor Air System Fan Control</t>
  </si>
  <si>
    <t>C406.2.2.4: Residential HVAC Control</t>
  </si>
  <si>
    <t>C406.2.2.3: Cooling Efficiency Improvement</t>
  </si>
  <si>
    <t>C406.2.2.2: Heating Efficiency Improvement</t>
  </si>
  <si>
    <t>C406.2.1.6: Improved Fenestration</t>
  </si>
  <si>
    <t>C406.2.1.3: Envelope Leak Reduction</t>
  </si>
  <si>
    <t>C406.2.1.2: UA Reduction (15%)</t>
  </si>
  <si>
    <t>Documentation</t>
  </si>
  <si>
    <t>Notes</t>
  </si>
  <si>
    <t>Boulder Credits</t>
  </si>
  <si>
    <t>Enter Y 
if included</t>
  </si>
  <si>
    <t xml:space="preserve">Included in COMcheck IECC-2021 OR 
Boulder Specific </t>
  </si>
  <si>
    <t>Code Section</t>
  </si>
  <si>
    <t>Other</t>
  </si>
  <si>
    <t>S-1,S-2</t>
  </si>
  <si>
    <t>E</t>
  </si>
  <si>
    <t>M</t>
  </si>
  <si>
    <t>A-2</t>
  </si>
  <si>
    <t>B</t>
  </si>
  <si>
    <t>I-2</t>
  </si>
  <si>
    <t>R-2, R-4,
and I-1</t>
  </si>
  <si>
    <t>Mark "Y" in peach-colored cell if credit is included for each of the following building types -----&gt;</t>
  </si>
  <si>
    <t>Total Area Weighted Boulder Credit Requirements (Mixed Fuel)</t>
  </si>
  <si>
    <t>Total Area Weighted Boulder Credit Requirements (All-Electric)</t>
  </si>
  <si>
    <t>Total Floor Area</t>
  </si>
  <si>
    <t>Other Occupancies</t>
  </si>
  <si>
    <t>Group S-2, S-1</t>
  </si>
  <si>
    <t>Warehouse</t>
  </si>
  <si>
    <t>Group E</t>
  </si>
  <si>
    <t>School</t>
  </si>
  <si>
    <t>Group M</t>
  </si>
  <si>
    <t>Retail</t>
  </si>
  <si>
    <t xml:space="preserve">Group B </t>
  </si>
  <si>
    <t>Office</t>
  </si>
  <si>
    <t>Group A-2</t>
  </si>
  <si>
    <t>Restaurants/Food Halls</t>
  </si>
  <si>
    <t>Group I-2</t>
  </si>
  <si>
    <t>Healthcare/Hospital</t>
  </si>
  <si>
    <t>Group R-2, R-4, I-1</t>
  </si>
  <si>
    <t>Multifamily, Hotel/Motel, Assisted Living Faciltiies</t>
  </si>
  <si>
    <t>Mixe Fuel Buildings</t>
  </si>
  <si>
    <t>All-Electric Properties</t>
  </si>
  <si>
    <t>Use Group for 
Table C406.1.1</t>
  </si>
  <si>
    <t>Boulder Credit Requirements</t>
  </si>
  <si>
    <t>Floor Area by Building Type (sf)</t>
  </si>
  <si>
    <t>Credit Requirements Table C406.1.1</t>
  </si>
  <si>
    <t>2. Project is non-previously-occupied tenant space (Y/N):</t>
  </si>
  <si>
    <t>1. Property is all-electric (Y/N):</t>
  </si>
  <si>
    <t>Project Background</t>
  </si>
  <si>
    <t xml:space="preserve">Instructions:  Enter values in to applicable cells.  </t>
  </si>
  <si>
    <t>2024 Boulder Energy Code - Commercial
Planning Tool for C406.1 2024 Boulder Energy Code Additional Conservation Credits 
Requirements for New Construction and C502 Additions</t>
  </si>
  <si>
    <t>Automotive facility</t>
  </si>
  <si>
    <t>Convention center</t>
  </si>
  <si>
    <t>Courthouse</t>
  </si>
  <si>
    <t>Dining: bar lounge/leisure</t>
  </si>
  <si>
    <t>Dining: cafeteria/fast food</t>
  </si>
  <si>
    <t>Dining: family</t>
  </si>
  <si>
    <t>Exercise center</t>
  </si>
  <si>
    <t>Fire stationa</t>
  </si>
  <si>
    <t>Gymnasium</t>
  </si>
  <si>
    <t>Health care clinic</t>
  </si>
  <si>
    <t>Hospitala</t>
  </si>
  <si>
    <t>Library</t>
  </si>
  <si>
    <t>Manufacturing facility</t>
  </si>
  <si>
    <t>Motion picture theater</t>
  </si>
  <si>
    <t>Multifamilyc</t>
  </si>
  <si>
    <t>Museum</t>
  </si>
  <si>
    <t>Parking garage</t>
  </si>
  <si>
    <t>Penitentiary</t>
  </si>
  <si>
    <t>Performing arts theater</t>
  </si>
  <si>
    <t>Police station</t>
  </si>
  <si>
    <t>Post office</t>
  </si>
  <si>
    <t>Religious building</t>
  </si>
  <si>
    <t>School/university</t>
  </si>
  <si>
    <t>Sports arena</t>
  </si>
  <si>
    <t>Town hall</t>
  </si>
  <si>
    <t>Transportation</t>
  </si>
  <si>
    <t>Workshop</t>
  </si>
  <si>
    <t>BUILDING AREA TYPE</t>
  </si>
  <si>
    <t>LPD (w/ft2)</t>
  </si>
  <si>
    <t>Banking activity area</t>
  </si>
  <si>
    <t>Breakroom (See Lounge/breakroom)</t>
  </si>
  <si>
    <t>Computer room</t>
  </si>
  <si>
    <t>Conference/meeting/multipurpose room</t>
  </si>
  <si>
    <t>Confinement cells</t>
  </si>
  <si>
    <t>Copy/print room</t>
  </si>
  <si>
    <t>Courtroom</t>
  </si>
  <si>
    <t>Food preparation area</t>
  </si>
  <si>
    <t>Laundry/washing area</t>
  </si>
  <si>
    <t>Loading dock, interior</t>
  </si>
  <si>
    <t>Locker room</t>
  </si>
  <si>
    <t>Parking area, interior</t>
  </si>
  <si>
    <t>Pharmacy area</t>
  </si>
  <si>
    <t>Sales area</t>
  </si>
  <si>
    <t>Seating area, general</t>
  </si>
  <si>
    <t>Stairway (see Space containing stairway)</t>
  </si>
  <si>
    <t>Stairwell</t>
  </si>
  <si>
    <t>Storage room</t>
  </si>
  <si>
    <t>Vehicular maintenance area</t>
  </si>
  <si>
    <t>LPD (watts/sq ft)</t>
  </si>
  <si>
    <t>Automotive (see Vehicular maintenance area)</t>
  </si>
  <si>
    <t>Convention Center—exhibit space</t>
  </si>
  <si>
    <t>Atrium - Less than 40 feet in height</t>
  </si>
  <si>
    <t>Atrium - Greater than 40 feet in height</t>
  </si>
  <si>
    <t>Audience seating area - In an auditorium</t>
  </si>
  <si>
    <t>Audience seating area - In a convention center</t>
  </si>
  <si>
    <t>Audience seating area - In a gymnasium</t>
  </si>
  <si>
    <t>Audience seating area - In a motion picture theater</t>
  </si>
  <si>
    <t>Audience seating area - In a penitentiary</t>
  </si>
  <si>
    <t>Audience seating area - In a performing arts theater</t>
  </si>
  <si>
    <t>Audience seating area - In a religious building</t>
  </si>
  <si>
    <t>Audience seating area - In a sports arena</t>
  </si>
  <si>
    <t>Audience seating area - Otherwise</t>
  </si>
  <si>
    <t>Classroom/lecture hall/training room - In a penitentiary</t>
  </si>
  <si>
    <t>Classroom/lecture hall/training room - Otherwise</t>
  </si>
  <si>
    <t>Corridor - Otherwise</t>
  </si>
  <si>
    <t xml:space="preserve">Corridor - In a hospital
</t>
  </si>
  <si>
    <t xml:space="preserve">Corridor - In a facility for the visually impaired (and not used primarily by the staff)
</t>
  </si>
  <si>
    <t>Corridor - In a manufacturing facility</t>
  </si>
  <si>
    <t>Corridor - In a primary or secondary school (and not used primarily by the staff)</t>
  </si>
  <si>
    <t>Dining area - In bar/lounge or leisure dining</t>
  </si>
  <si>
    <t>Dining area - In cafeteria or fast food dining</t>
  </si>
  <si>
    <t>Dining area - In a facility for the visually impaired (and not used primarily by the staff)
Electrical/mechanical room Emergency vehicle garage</t>
  </si>
  <si>
    <t>Dwelling unit</t>
  </si>
  <si>
    <t xml:space="preserve">Dining area - In family dining </t>
  </si>
  <si>
    <t xml:space="preserve">Dining area - In a penitentiary </t>
  </si>
  <si>
    <t>Dining area - Otherwise</t>
  </si>
  <si>
    <t>Electrical/mechanical room</t>
  </si>
  <si>
    <t>Emergency vehicle garage</t>
  </si>
  <si>
    <t>Laboratory - In or as a classroom</t>
  </si>
  <si>
    <t>Laboratory - Otherwise</t>
  </si>
  <si>
    <t>Guestroom</t>
  </si>
  <si>
    <t>Lobby - For an elevator</t>
  </si>
  <si>
    <t>Lobby - In a hotel</t>
  </si>
  <si>
    <t>Lobby - In a motion picture theater</t>
  </si>
  <si>
    <t>Lobby - In a performing arts theater</t>
  </si>
  <si>
    <t>Lobby - Otherwise</t>
  </si>
  <si>
    <t>Lounge/breakroom - In a healthcare facility</t>
  </si>
  <si>
    <t>Lounge/breakroom - Otherwise</t>
  </si>
  <si>
    <t>Office - Enclosed</t>
  </si>
  <si>
    <t>Office - Open plan</t>
  </si>
  <si>
    <t>Restroom - In a facility for the visually impaired (and not used primarily by the staff)</t>
  </si>
  <si>
    <t>Restroom - Otherwise</t>
  </si>
  <si>
    <t>Dormitory—living quarters</t>
  </si>
  <si>
    <t>Facility for the visually impaired - In a chapel (and not used primarily by the staff)</t>
  </si>
  <si>
    <t>Facility for the visually impaired - In a recreation room (and not used primarily by the staff)</t>
  </si>
  <si>
    <t>Fire Station—sleeping quarters</t>
  </si>
  <si>
    <t>Gymnasium/fitness center - In an exercise area</t>
  </si>
  <si>
    <t>Gymnasium/fitness center - In a playing area</t>
  </si>
  <si>
    <t>Healthcare facility - In control room (MRI/CT/radiology/PET)</t>
  </si>
  <si>
    <t>Healthcare facility - In an exam/treatment room</t>
  </si>
  <si>
    <t>Healthcare facility - In an imaging room</t>
  </si>
  <si>
    <t>Healthcare facility - In a medical supply room</t>
  </si>
  <si>
    <t>Healthcare facility - In a nursery</t>
  </si>
  <si>
    <t>Healthcare facility - In a nurse’s station</t>
  </si>
  <si>
    <t>Healthcare facility - In an operating room</t>
  </si>
  <si>
    <t>Healthcare facility - In a patient room</t>
  </si>
  <si>
    <t>Healthcare facility - In a physical therapy room</t>
  </si>
  <si>
    <t>Healthcare facility - In a recovery room</t>
  </si>
  <si>
    <t xml:space="preserve">Library - In a reading area
</t>
  </si>
  <si>
    <t>Library - In the stacks</t>
  </si>
  <si>
    <t>Performing arts theater—dressing room</t>
  </si>
  <si>
    <t>Post office—sorting area</t>
  </si>
  <si>
    <t>Manufacturing Facility - In a detailed manufacturing area</t>
  </si>
  <si>
    <t>Manufacturing Facility - In an equipment room</t>
  </si>
  <si>
    <t>Museum - In a general exhibition area</t>
  </si>
  <si>
    <t>Museum - In a restoration room</t>
  </si>
  <si>
    <t>Religious buildings - In a fellowship hall</t>
  </si>
  <si>
    <t>Religious buildings - In a worship/pulpit/choir area</t>
  </si>
  <si>
    <t>Retail facilities - In a dressing/fitting room</t>
  </si>
  <si>
    <t>Retail facilities - In hair care salon</t>
  </si>
  <si>
    <t>Retail facilities - In nail care salon</t>
  </si>
  <si>
    <t>Retail facilities - In massage clinic</t>
  </si>
  <si>
    <t>Retail facilities - In a mall concourse</t>
  </si>
  <si>
    <t>Sports arena—playing area - For a Class I facility</t>
  </si>
  <si>
    <t>Sports arena—playing area - For a Class II facility</t>
  </si>
  <si>
    <t>Sports arena—playing area - For a Class III facility</t>
  </si>
  <si>
    <t>Sports arena—playing area - For a Class IV facility</t>
  </si>
  <si>
    <t xml:space="preserve">Transportation facility - In a baggage/carousel area </t>
  </si>
  <si>
    <t>Transportation facility - In an airport concourse</t>
  </si>
  <si>
    <t>Transportation facility - At a terminal ticket counter</t>
  </si>
  <si>
    <t xml:space="preserve">Warehouse—storage area - For medium to bulky, palletized items </t>
  </si>
  <si>
    <t>Warehouse—storage area - For smaller, hand-carried items</t>
  </si>
  <si>
    <r>
      <t>Manufacturing Facility - In an extra-high-bay area(&gt; 50</t>
    </r>
    <r>
      <rPr>
        <sz val="10"/>
        <color indexed="8"/>
        <rFont val="Symbol"/>
        <family val="1"/>
        <charset val="204"/>
      </rPr>
      <t></t>
    </r>
    <r>
      <rPr>
        <sz val="10"/>
        <color indexed="8"/>
        <rFont val="Times New Roman"/>
        <family val="1"/>
        <charset val="204"/>
      </rPr>
      <t xml:space="preserve"> </t>
    </r>
    <r>
      <rPr>
        <sz val="11"/>
        <color rgb="FF000000"/>
        <rFont val="Calibri"/>
        <family val="2"/>
        <scheme val="minor"/>
      </rPr>
      <t>floor-to-ceiling height)</t>
    </r>
  </si>
  <si>
    <r>
      <t>Manufacturing Facility - In a high-bay area (25-50</t>
    </r>
    <r>
      <rPr>
        <sz val="10"/>
        <color indexed="8"/>
        <rFont val="Symbol"/>
        <family val="1"/>
        <charset val="204"/>
      </rPr>
      <t></t>
    </r>
    <r>
      <rPr>
        <sz val="10"/>
        <color indexed="8"/>
        <rFont val="Times New Roman"/>
        <family val="1"/>
        <charset val="204"/>
      </rPr>
      <t xml:space="preserve"> </t>
    </r>
    <r>
      <rPr>
        <sz val="11"/>
        <color rgb="FF000000"/>
        <rFont val="Calibri"/>
        <family val="2"/>
        <scheme val="minor"/>
      </rPr>
      <t>floor-to-ceiling height)</t>
    </r>
  </si>
  <si>
    <r>
      <t>Manufacturing Facility - In a low-bay area (less than 25</t>
    </r>
    <r>
      <rPr>
        <sz val="10"/>
        <color indexed="8"/>
        <rFont val="Symbol"/>
        <family val="1"/>
        <charset val="204"/>
      </rPr>
      <t></t>
    </r>
    <r>
      <rPr>
        <sz val="10"/>
        <color indexed="8"/>
        <rFont val="Times New Roman"/>
        <family val="1"/>
        <charset val="204"/>
      </rPr>
      <t xml:space="preserve"> </t>
    </r>
    <r>
      <rPr>
        <sz val="11"/>
        <color rgb="FF000000"/>
        <rFont val="Calibri"/>
        <family val="2"/>
        <scheme val="minor"/>
      </rPr>
      <t>floor-to- ceiling height)</t>
    </r>
  </si>
  <si>
    <t>Lobby - In a facility for the visually impaired (and not used primarily by the staff)</t>
  </si>
  <si>
    <t>BUILDING AREA</t>
  </si>
  <si>
    <t>METHOD</t>
  </si>
  <si>
    <t>SPACE BY SPACE</t>
  </si>
  <si>
    <t>SPACE TYPES</t>
  </si>
  <si>
    <t xml:space="preserve"> COBECC Building Area Type</t>
  </si>
  <si>
    <t>Dormitory</t>
  </si>
  <si>
    <t>Hotel/Motel</t>
  </si>
  <si>
    <t>Area SQ FT</t>
  </si>
  <si>
    <t>INTERIOR LIGHTING</t>
  </si>
  <si>
    <t>EXTERIOR LIGHTING</t>
  </si>
  <si>
    <t>Location Description</t>
  </si>
  <si>
    <t>Lighting Zone:</t>
  </si>
  <si>
    <t xml:space="preserve"> COBECC Area Type</t>
  </si>
  <si>
    <t>Base</t>
  </si>
  <si>
    <t>Uncovered Parking Areas - Parking Areas and drives</t>
  </si>
  <si>
    <t>Building Grounds - Walkways/ramps &lt;10ft wide</t>
  </si>
  <si>
    <r>
      <t xml:space="preserve">Building Grounds - Walkways/ramps </t>
    </r>
    <r>
      <rPr>
        <sz val="11"/>
        <color theme="1"/>
        <rFont val="Aptos Narrow"/>
        <family val="2"/>
      </rPr>
      <t>≥</t>
    </r>
    <r>
      <rPr>
        <sz val="11"/>
        <color theme="1"/>
        <rFont val="Calibri"/>
        <family val="2"/>
        <scheme val="minor"/>
      </rPr>
      <t>10ft wide (including plaza areas, speacial featrue areas)</t>
    </r>
  </si>
  <si>
    <t>Building Grounds - Dining Areas</t>
  </si>
  <si>
    <t>Building Grounds - Stairways</t>
  </si>
  <si>
    <t>Building Grounds - Pedestrian tunnels</t>
  </si>
  <si>
    <t>Building Grounds - Landscaping</t>
  </si>
  <si>
    <t>Building Entrances and Exits - Pedestrian and vehecular entrances and exits (Lf of opening)</t>
  </si>
  <si>
    <t>Building Entrances and Exits - Entry canopies</t>
  </si>
  <si>
    <t>Building Entrances and Exits - Loading docks</t>
  </si>
  <si>
    <t>Sales Canopies - Free standing and attached</t>
  </si>
  <si>
    <t>Outdoor Sales - Street Frontage for vehicle sales lots in addition to 'open area' allowance</t>
  </si>
  <si>
    <t>Base Allowance:</t>
  </si>
  <si>
    <t>Outdoor Sales - Open area (including vehicle sales lots)</t>
  </si>
  <si>
    <t>Non-tradable - Building facades (Sqft or Lf)</t>
  </si>
  <si>
    <t>Non-tradable - ATMs and night depositories (plus 35 W per each extra)</t>
  </si>
  <si>
    <t>Non-tradable - Uncovered entrances and gatehouse inspection stations at guarded facilites</t>
  </si>
  <si>
    <t>Non-tradable - Uncovered loading areas for law enforcement, fire, ambulance and other emergency services vehicles</t>
  </si>
  <si>
    <t>Non-tradable - Drive-up windows and doors (Per each)</t>
  </si>
  <si>
    <t>Non-tradable - Parking near 24-hr retail entrances (Per each)</t>
  </si>
  <si>
    <t>Area SQ FT (or length) or Each</t>
  </si>
  <si>
    <t xml:space="preserve">NON-TRADABLE </t>
  </si>
  <si>
    <t>Nontradable Excess</t>
  </si>
  <si>
    <t>Non-Tradable Wattage Excess</t>
  </si>
  <si>
    <t xml:space="preserve">Skylights shall be provided in enclosed spaces greater than 2,500 square feet in floor area, directly under a roof with not less than 75 percent of the ceiling area with a ceiling height greater than 15 feet, and used as an office, lobby, atrium, concourse, corridor, storage space, gymnasium/exercise center, convention center, automotive service area, space where manufacturing occurs, nonrefrigerated warehouse, retail store, distribution/sorting area, transportation depot or workshop. Plan submitter must include supporting documentation showing the total daylight zone under skylights shall be not less than half the floor area and shall provide a minimum skylight area to daylight zone under skylights of either: 
1. Not less than 3 percent where all skylights have a VT of not less than 0.40, or VTannual of not less than 0.26 as determined in accordance with Section C303.1.3; or 
2. Provide a minimum skylight effective aperture, determined in accordance with Equation 4-3, of not less than 1 percent using a skylight's VT, or not less than 0.66 percent using a Tubular Daylighting VTannual rating.
Provide exception documentation, if applicable. </t>
  </si>
  <si>
    <t>Skylights in office, storage, automotive service, manufacturing, nonrefrigerated warehouse, retail store and distribution/sorting area spaces shall have a glazing material or diffuser with a haze factor greater than 90 percent when tested in accordance with ASTM D1003.</t>
  </si>
  <si>
    <r>
      <t xml:space="preserve">Directions:
1. Determine the Lighting Zone (LZ) for the building (1-4) and </t>
    </r>
    <r>
      <rPr>
        <b/>
        <u/>
        <sz val="11"/>
        <color theme="1"/>
        <rFont val="Calibri"/>
        <family val="2"/>
        <scheme val="minor"/>
      </rPr>
      <t>SELECT</t>
    </r>
    <r>
      <rPr>
        <b/>
        <sz val="11"/>
        <color theme="1"/>
        <rFont val="Calibri"/>
        <family val="2"/>
        <scheme val="minor"/>
      </rPr>
      <t xml:space="preserve"> from the dropdown.
2. Identify all exterior lighted area types from the drop down menu.
3. Indicate the square footage (or length) for all exterior areas illuminated by lighting powered by the building's energy service. 
4. List all proposed lighting fixtures including existing-to-remain fixtures.
4. Identify number of fixtures per area.
5. For watts per fixture enter the luminaire wattage for installed lamp and ballast using manufacturer's data.</t>
    </r>
  </si>
  <si>
    <r>
      <t xml:space="preserve">Alteration Level 3 with substantial mechanical </t>
    </r>
    <r>
      <rPr>
        <u/>
        <sz val="11"/>
        <color theme="1"/>
        <rFont val="Calibri"/>
        <family val="2"/>
        <scheme val="minor"/>
      </rPr>
      <t>AND</t>
    </r>
    <r>
      <rPr>
        <sz val="11"/>
        <color theme="1"/>
        <rFont val="Calibri"/>
        <family val="2"/>
        <scheme val="minor"/>
      </rPr>
      <t xml:space="preserve"> envelope alterations</t>
    </r>
  </si>
  <si>
    <t>Performance Compliance Only</t>
  </si>
  <si>
    <t>Prescriptive Compliance</t>
  </si>
  <si>
    <t>Additions &gt;/= $500,000</t>
  </si>
  <si>
    <t xml:space="preserve">Additions &lt; $500,000 </t>
  </si>
  <si>
    <t>C401.3 Exisiting Buildings
C502.1
Additions</t>
  </si>
  <si>
    <t>C401.3 Exisiting Buildings
C503.1
Alterations</t>
  </si>
  <si>
    <r>
      <rPr>
        <b/>
        <sz val="14"/>
        <color rgb="FF000000"/>
        <rFont val="Calibri"/>
        <family val="2"/>
        <scheme val="minor"/>
      </rPr>
      <t>Commercial New Construction</t>
    </r>
    <r>
      <rPr>
        <sz val="14"/>
        <color rgb="FF000000"/>
        <rFont val="Calibri"/>
        <family val="2"/>
        <scheme val="minor"/>
      </rPr>
      <t xml:space="preserve"> ----  Please fill out </t>
    </r>
    <r>
      <rPr>
        <b/>
        <sz val="14"/>
        <color rgb="FF000000"/>
        <rFont val="Calibri"/>
        <family val="2"/>
        <scheme val="minor"/>
      </rPr>
      <t>Table 1</t>
    </r>
    <r>
      <rPr>
        <sz val="14"/>
        <color rgb="FF000000"/>
        <rFont val="Calibri"/>
        <family val="2"/>
        <scheme val="minor"/>
      </rPr>
      <t xml:space="preserve"> and provide all requested supporting documentation. </t>
    </r>
  </si>
  <si>
    <r>
      <rPr>
        <b/>
        <sz val="14"/>
        <color rgb="FF000000"/>
        <rFont val="Calibri"/>
        <family val="2"/>
      </rPr>
      <t>Commercial Additions</t>
    </r>
    <r>
      <rPr>
        <sz val="14"/>
        <color rgb="FF000000"/>
        <rFont val="Calibri"/>
        <family val="2"/>
      </rPr>
      <t xml:space="preserve"> ------------- Please fill out </t>
    </r>
    <r>
      <rPr>
        <b/>
        <sz val="14"/>
        <color rgb="FF000000"/>
        <rFont val="Calibri"/>
        <family val="2"/>
      </rPr>
      <t xml:space="preserve">Table 2 </t>
    </r>
    <r>
      <rPr>
        <sz val="14"/>
        <color rgb="FF000000"/>
        <rFont val="Calibri"/>
        <family val="2"/>
      </rPr>
      <t xml:space="preserve">and provide all requested supporting documentation. </t>
    </r>
  </si>
  <si>
    <r>
      <rPr>
        <b/>
        <sz val="14"/>
        <color rgb="FF000000"/>
        <rFont val="Calibri"/>
        <family val="2"/>
      </rPr>
      <t>Commercial Alterations</t>
    </r>
    <r>
      <rPr>
        <sz val="14"/>
        <color rgb="FF000000"/>
        <rFont val="Calibri"/>
        <family val="2"/>
      </rPr>
      <t xml:space="preserve"> ----------- Please fill out </t>
    </r>
    <r>
      <rPr>
        <b/>
        <sz val="14"/>
        <color rgb="FF000000"/>
        <rFont val="Calibri"/>
        <family val="2"/>
      </rPr>
      <t xml:space="preserve">Table 3 </t>
    </r>
    <r>
      <rPr>
        <sz val="14"/>
        <color rgb="FF000000"/>
        <rFont val="Calibri"/>
        <family val="2"/>
      </rPr>
      <t xml:space="preserve">and provide all requested supporting documentation. </t>
    </r>
  </si>
  <si>
    <t xml:space="preserve">DIRECTIONS: Compliance with these measures is required if the project uses the Prescriptive Compliance Path.  Please complete this checklist and include it on an "Energy Conservation Code" sheet within the plans being submitted for permit application.  Projects complying prescriptively no longer have to submit a mandatory checklist as these measere are now contained within this document. Provide exception documentation, if applicable. </t>
  </si>
  <si>
    <t>Alteration Level 1 or Level 2</t>
  </si>
  <si>
    <t>2024 City of Boulder
Energy Conservation Code</t>
  </si>
  <si>
    <r>
      <t xml:space="preserve">IF selected, </t>
    </r>
    <r>
      <rPr>
        <b/>
        <sz val="11"/>
        <color theme="1"/>
        <rFont val="Calibri"/>
        <family val="2"/>
        <scheme val="minor"/>
      </rPr>
      <t>STOP</t>
    </r>
    <r>
      <rPr>
        <sz val="11"/>
        <color theme="1"/>
        <rFont val="Calibri"/>
        <family val="2"/>
        <scheme val="minor"/>
      </rPr>
      <t xml:space="preserve"> and complete 
the </t>
    </r>
    <r>
      <rPr>
        <b/>
        <sz val="11"/>
        <color theme="1"/>
        <rFont val="Calibri"/>
        <family val="2"/>
        <scheme val="minor"/>
      </rPr>
      <t xml:space="preserve">PERFORMANCE CHECKLIST </t>
    </r>
    <r>
      <rPr>
        <sz val="11"/>
        <color theme="1"/>
        <rFont val="Calibri"/>
        <family val="2"/>
        <scheme val="minor"/>
      </rPr>
      <t>instead</t>
    </r>
  </si>
  <si>
    <r>
      <t xml:space="preserve">PF </t>
    </r>
    <r>
      <rPr>
        <sz val="11"/>
        <color theme="1"/>
        <rFont val="Calibri"/>
        <family val="2"/>
        <scheme val="minor"/>
      </rPr>
      <t>≥ 0.5</t>
    </r>
  </si>
  <si>
    <t xml:space="preserve">Building Condition: Multifamily Air Leakage Testing </t>
  </si>
  <si>
    <r>
      <t xml:space="preserve">A building complies with this section when its total connected interior lighting power calculated under Section C405.3.1 is not greater than the interior lighting power allowance calculated under Section C405.3.2. </t>
    </r>
    <r>
      <rPr>
        <b/>
        <sz val="11"/>
        <color theme="1"/>
        <rFont val="Calibri"/>
        <family val="2"/>
        <scheme val="minor"/>
      </rPr>
      <t>Indicate if Building Area Method or Space-by-Space Method is used to determine Lighting Power Allowance</t>
    </r>
    <r>
      <rPr>
        <sz val="11"/>
        <color theme="1"/>
        <rFont val="Calibri"/>
        <family val="2"/>
        <scheme val="minor"/>
      </rPr>
      <t xml:space="preserve"> </t>
    </r>
    <r>
      <rPr>
        <b/>
        <sz val="11"/>
        <color theme="1"/>
        <rFont val="Calibri"/>
        <family val="2"/>
        <scheme val="minor"/>
      </rPr>
      <t>and included project specific lighting calculations demonstrating compliance on the Lighting Calculations Tab  Note: select the Boulder 2024 Code on the Project Tab.</t>
    </r>
  </si>
  <si>
    <r>
      <t xml:space="preserve">A building complies with this section when its total connected exterior lighting power calculated in accordance with Section C405.5.1 shall be not greater than the exterior lighting power allowance calculated in accordance with Section C405.5.2.  </t>
    </r>
    <r>
      <rPr>
        <b/>
        <sz val="11"/>
        <color theme="1"/>
        <rFont val="Calibri"/>
        <family val="2"/>
        <scheme val="minor"/>
      </rPr>
      <t>Indicate the lighting zone along with the BOBECC area type  determine the allowable Lighting Power Density. Included project specific lighting calculations demonstrating compliance on the Lighting Calculations Tab  Note: select the Boulder 2024 Code on the Project Tab.</t>
    </r>
  </si>
  <si>
    <r>
      <t xml:space="preserve">IF selected, </t>
    </r>
    <r>
      <rPr>
        <b/>
        <sz val="11"/>
        <color theme="1"/>
        <rFont val="Calibri"/>
        <family val="2"/>
        <scheme val="minor"/>
      </rPr>
      <t>STOP</t>
    </r>
    <r>
      <rPr>
        <sz val="11"/>
        <color theme="1"/>
        <rFont val="Calibri"/>
        <family val="2"/>
        <scheme val="minor"/>
      </rPr>
      <t xml:space="preserve"> and complete 
the </t>
    </r>
    <r>
      <rPr>
        <b/>
        <sz val="11"/>
        <color theme="1"/>
        <rFont val="Calibri"/>
        <family val="2"/>
        <scheme val="minor"/>
      </rPr>
      <t>PERFORMANCE</t>
    </r>
    <r>
      <rPr>
        <sz val="11"/>
        <color theme="1"/>
        <rFont val="Calibri"/>
        <family val="2"/>
        <scheme val="minor"/>
      </rPr>
      <t xml:space="preserve"> </t>
    </r>
    <r>
      <rPr>
        <b/>
        <sz val="11"/>
        <color theme="1"/>
        <rFont val="Calibri"/>
        <family val="2"/>
        <scheme val="minor"/>
      </rPr>
      <t>CHECKLIST</t>
    </r>
    <r>
      <rPr>
        <sz val="11"/>
        <color theme="1"/>
        <rFont val="Calibri"/>
        <family val="2"/>
        <scheme val="minor"/>
      </rPr>
      <t xml:space="preserve"> instead</t>
    </r>
  </si>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</sst>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sz val="11"/>
      <name val="Calibri"/>
      <family val="2"/>
      <scheme val="minor"/>
    </font>
    <font>
      <sz val="11"/>
      <color theme="1"/>
      <name val="Calibri"/>
      <family val="2"/>
    </font>
    <font>
      <sz val="11"/>
      <color theme="0"/>
      <name val="Calibri"/>
      <family val="2"/>
      <scheme val="minor"/>
    </font>
    <font>
      <b/>
      <sz val="11"/>
      <color theme="0"/>
      <name val="Calibri"/>
      <family val="2"/>
      <scheme val="minor"/>
    </font>
    <font>
      <b/>
      <sz val="11"/>
      <color theme="0"/>
      <name val="Calibri"/>
      <family val="2"/>
    </font>
    <font>
      <sz val="11"/>
      <color rgb="FFFF0000"/>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
      <b/>
      <sz val="11"/>
      <color theme="1"/>
      <name val="Calibri"/>
      <family val="2"/>
      <scheme val="minor"/>
    </font>
    <font>
      <u/>
      <sz val="11"/>
      <color theme="10"/>
      <name val="Calibri"/>
      <family val="2"/>
      <scheme val="minor"/>
    </font>
    <font>
      <b/>
      <sz val="11"/>
      <name val="Calibri"/>
      <family val="2"/>
      <scheme val="minor"/>
    </font>
    <font>
      <b/>
      <vertAlign val="superscript"/>
      <sz val="11"/>
      <name val="Calibri"/>
      <family val="2"/>
      <scheme val="minor"/>
    </font>
    <font>
      <vertAlign val="superscript"/>
      <sz val="11"/>
      <name val="Calibri"/>
      <family val="2"/>
      <scheme val="minor"/>
    </font>
    <font>
      <b/>
      <vertAlign val="superscript"/>
      <sz val="11"/>
      <color rgb="FF000000"/>
      <name val="Calibri"/>
      <family val="2"/>
      <scheme val="minor"/>
    </font>
    <font>
      <vertAlign val="subscript"/>
      <sz val="11"/>
      <name val="Calibri"/>
      <family val="2"/>
      <scheme val="minor"/>
    </font>
    <font>
      <u/>
      <sz val="11"/>
      <name val="Calibri"/>
      <family val="2"/>
      <scheme val="minor"/>
    </font>
    <font>
      <i/>
      <sz val="11"/>
      <name val="Calibri"/>
      <family val="2"/>
      <scheme val="minor"/>
    </font>
    <font>
      <i/>
      <vertAlign val="superscript"/>
      <sz val="11"/>
      <name val="Calibri"/>
      <family val="2"/>
      <scheme val="minor"/>
    </font>
    <font>
      <i/>
      <vertAlign val="subscript"/>
      <sz val="11"/>
      <name val="Calibri"/>
      <family val="2"/>
      <scheme val="minor"/>
    </font>
    <font>
      <vertAlign val="subscript"/>
      <sz val="11"/>
      <color rgb="FF000000"/>
      <name val="Calibri"/>
      <family val="2"/>
      <scheme val="minor"/>
    </font>
    <font>
      <b/>
      <vertAlign val="subscript"/>
      <sz val="11"/>
      <name val="Calibri"/>
      <family val="2"/>
      <scheme val="minor"/>
    </font>
    <font>
      <b/>
      <i/>
      <sz val="11"/>
      <name val="Calibri"/>
      <family val="2"/>
      <scheme val="minor"/>
    </font>
    <font>
      <i/>
      <sz val="11"/>
      <color theme="1"/>
      <name val="Calibri"/>
      <family val="2"/>
    </font>
    <font>
      <sz val="11"/>
      <color rgb="FF000000"/>
      <name val="Calibri"/>
      <family val="2"/>
    </font>
    <font>
      <sz val="11"/>
      <color theme="0" tint="-0.499984740745262"/>
      <name val="Calibri"/>
      <family val="2"/>
      <scheme val="minor"/>
    </font>
    <font>
      <vertAlign val="superscript"/>
      <sz val="11"/>
      <color rgb="FF000000"/>
      <name val="Calibri"/>
      <family val="2"/>
    </font>
    <font>
      <i/>
      <sz val="11"/>
      <color rgb="FF000000"/>
      <name val="Calibri"/>
      <family val="2"/>
      <scheme val="minor"/>
    </font>
    <font>
      <sz val="11"/>
      <color theme="1"/>
      <name val="Calibri"/>
      <family val="2"/>
      <scheme val="minor"/>
    </font>
    <font>
      <b/>
      <sz val="14"/>
      <color theme="0"/>
      <name val="Calibri"/>
      <family val="2"/>
      <scheme val="minor"/>
    </font>
    <font>
      <sz val="10"/>
      <name val="Times New Roman"/>
      <family val="1"/>
      <charset val="204"/>
    </font>
    <font>
      <sz val="9"/>
      <color indexed="8"/>
      <name val="Arial"/>
      <family val="2"/>
    </font>
    <font>
      <sz val="9"/>
      <color indexed="8"/>
      <name val="Times New Roman"/>
      <family val="2"/>
    </font>
    <font>
      <sz val="9"/>
      <color indexed="8"/>
      <name val="Times New Roman"/>
      <family val="1"/>
      <charset val="204"/>
    </font>
    <font>
      <sz val="10"/>
      <color indexed="8"/>
      <name val="Arial"/>
      <family val="2"/>
    </font>
    <font>
      <b/>
      <sz val="7"/>
      <color indexed="8"/>
      <name val="Arial"/>
      <family val="1"/>
      <charset val="204"/>
    </font>
    <font>
      <b/>
      <sz val="7"/>
      <color indexed="8"/>
      <name val="Arial"/>
      <family val="2"/>
    </font>
    <font>
      <sz val="10"/>
      <color indexed="8"/>
      <name val="Symbol"/>
      <family val="1"/>
      <charset val="204"/>
    </font>
    <font>
      <sz val="10"/>
      <color indexed="8"/>
      <name val="Times New Roman"/>
      <family val="1"/>
      <charset val="204"/>
    </font>
    <font>
      <sz val="11"/>
      <color indexed="8"/>
      <name val="Calibri"/>
      <family val="2"/>
      <scheme val="minor"/>
    </font>
    <font>
      <sz val="11"/>
      <color theme="1"/>
      <name val="Aptos Narrow"/>
      <family val="2"/>
    </font>
    <font>
      <b/>
      <sz val="11"/>
      <color theme="2" tint="-0.89999084444715716"/>
      <name val="Calibri"/>
      <family val="2"/>
    </font>
    <font>
      <b/>
      <u/>
      <sz val="11"/>
      <color theme="1"/>
      <name val="Calibri"/>
      <family val="2"/>
      <scheme val="minor"/>
    </font>
    <font>
      <u/>
      <sz val="11"/>
      <color theme="1"/>
      <name val="Calibri"/>
      <family val="2"/>
      <scheme val="minor"/>
    </font>
    <font>
      <sz val="14"/>
      <color rgb="FF000000"/>
      <name val="Calibri"/>
      <family val="2"/>
      <scheme val="minor"/>
    </font>
    <font>
      <b/>
      <sz val="14"/>
      <color rgb="FF000000"/>
      <name val="Calibri"/>
      <family val="2"/>
      <scheme val="minor"/>
    </font>
    <font>
      <sz val="14"/>
      <color rgb="FF000000"/>
      <name val="Calibri"/>
      <family val="2"/>
    </font>
    <font>
      <b/>
      <sz val="14"/>
      <color rgb="FF000000"/>
      <name val="Calibri"/>
      <family val="2"/>
    </font>
    <font>
      <b/>
      <sz val="16"/>
      <color theme="1"/>
      <name val="Calibri"/>
      <family val="2"/>
      <scheme val="minor"/>
    </font>
    <font>
      <b/>
      <sz val="24"/>
      <color theme="1"/>
      <name val="Calibri"/>
      <family val="2"/>
      <scheme val="minor"/>
    </font>
    <font>
      <b/>
      <sz val="14"/>
      <color theme="2" tint="-0.89999084444715716"/>
      <name val="Calibri"/>
      <family val="2"/>
      <scheme val="minor"/>
    </font>
    <font>
      <b/>
      <sz val="14"/>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76933C"/>
        <bgColor indexed="64"/>
      </patternFill>
    </fill>
    <fill>
      <patternFill patternType="solid">
        <fgColor rgb="FFFFFF00"/>
        <bgColor indexed="64"/>
      </patternFill>
    </fill>
    <fill>
      <patternFill patternType="solid">
        <fgColor rgb="FFF1E3C5"/>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6" tint="0.59999389629810485"/>
        <bgColor indexed="64"/>
      </patternFill>
    </fill>
  </fills>
  <borders count="144">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medium">
        <color rgb="FF000000"/>
      </right>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bottom/>
      <diagonal/>
    </border>
    <border>
      <left style="thin">
        <color rgb="FF000000"/>
      </left>
      <right style="medium">
        <color rgb="FF000000"/>
      </right>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diagonal/>
    </border>
    <border>
      <left/>
      <right/>
      <top style="thin">
        <color rgb="FF000000"/>
      </top>
      <bottom/>
      <diagonal/>
    </border>
    <border>
      <left/>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medium">
        <color rgb="FF000000"/>
      </right>
      <top/>
      <bottom style="thin">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medium">
        <color indexed="64"/>
      </left>
      <right/>
      <top style="thin">
        <color indexed="64"/>
      </top>
      <bottom style="thin">
        <color indexed="64"/>
      </bottom>
      <diagonal/>
    </border>
    <border>
      <left style="medium">
        <color rgb="FF000000"/>
      </left>
      <right style="thin">
        <color auto="1"/>
      </right>
      <top style="medium">
        <color rgb="FF000000"/>
      </top>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style="thin">
        <color auto="1"/>
      </right>
      <top/>
      <bottom style="thin">
        <color auto="1"/>
      </bottom>
      <diagonal/>
    </border>
    <border>
      <left/>
      <right style="medium">
        <color rgb="FF000000"/>
      </right>
      <top/>
      <bottom style="thin">
        <color auto="1"/>
      </bottom>
      <diagonal/>
    </border>
    <border>
      <left style="medium">
        <color rgb="FF000000"/>
      </left>
      <right style="thin">
        <color auto="1"/>
      </right>
      <top/>
      <bottom style="medium">
        <color rgb="FF000000"/>
      </bottom>
      <diagonal/>
    </border>
    <border>
      <left/>
      <right style="thin">
        <color auto="1"/>
      </right>
      <top/>
      <bottom style="medium">
        <color rgb="FF0000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theme="0" tint="-0.499984740745262"/>
      </right>
      <top style="thin">
        <color theme="0" tint="-0.499984740745262"/>
      </top>
      <bottom style="thin">
        <color theme="0" tint="-0.499984740745262"/>
      </bottom>
      <diagonal/>
    </border>
    <border>
      <left style="thin">
        <color theme="2" tint="-0.499984740745262"/>
      </left>
      <right style="thin">
        <color rgb="FF000000"/>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0" tint="-0.499984740745262"/>
      </left>
      <right style="thin">
        <color theme="0" tint="-0.499984740745262"/>
      </right>
      <top style="thin">
        <color theme="0" tint="-0.499984740745262"/>
      </top>
      <bottom/>
      <diagonal/>
    </border>
    <border>
      <left/>
      <right style="thin">
        <color theme="2" tint="-0.499984740745262"/>
      </right>
      <top style="thin">
        <color theme="2" tint="-0.499984740745262"/>
      </top>
      <bottom/>
      <diagonal/>
    </border>
    <border>
      <left style="thin">
        <color theme="2" tint="-0.499984740745262"/>
      </left>
      <right/>
      <top style="thin">
        <color theme="2" tint="-0.499984740745262"/>
      </top>
      <bottom/>
      <diagonal/>
    </border>
    <border>
      <left style="thin">
        <color rgb="FF000000"/>
      </left>
      <right style="thin">
        <color theme="2" tint="-0.499984740745262"/>
      </right>
      <top style="thin">
        <color theme="2" tint="-0.499984740745262"/>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rgb="FF000000"/>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rgb="FF000000"/>
      </right>
      <top/>
      <bottom style="thin">
        <color theme="2" tint="-0.499984740745262"/>
      </bottom>
      <diagonal/>
    </border>
    <border>
      <left/>
      <right/>
      <top/>
      <bottom style="thin">
        <color theme="2" tint="-0.499984740745262"/>
      </bottom>
      <diagonal/>
    </border>
    <border>
      <left style="thin">
        <color theme="2" tint="-0.499984740745262"/>
      </left>
      <right/>
      <top/>
      <bottom style="thin">
        <color theme="2" tint="-0.499984740745262"/>
      </bottom>
      <diagonal/>
    </border>
    <border>
      <left style="thin">
        <color rgb="FF000000"/>
      </left>
      <right style="thin">
        <color theme="2" tint="-0.499984740745262"/>
      </right>
      <top/>
      <bottom style="thin">
        <color theme="2" tint="-0.499984740745262"/>
      </bottom>
      <diagonal/>
    </border>
    <border>
      <left style="thin">
        <color theme="2"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top style="thin">
        <color theme="0" tint="-0.499984740745262"/>
      </top>
      <bottom/>
      <diagonal/>
    </border>
    <border>
      <left style="thin">
        <color theme="0" tint="-0.499984740745262"/>
      </left>
      <right/>
      <top style="thin">
        <color theme="0" tint="-0.499984740745262"/>
      </top>
      <bottom/>
      <diagonal/>
    </border>
    <border>
      <left style="thin">
        <color theme="2" tint="-0.499984740745262"/>
      </left>
      <right style="thin">
        <color theme="0" tint="-0.499984740745262"/>
      </right>
      <top style="thin">
        <color theme="2" tint="-0.499984740745262"/>
      </top>
      <bottom style="thin">
        <color theme="0" tint="-0.499984740745262"/>
      </bottom>
      <diagonal/>
    </border>
    <border>
      <left style="thin">
        <color indexed="64"/>
      </left>
      <right/>
      <top style="thin">
        <color theme="0" tint="-0.499984740745262"/>
      </top>
      <bottom/>
      <diagonal/>
    </border>
    <border>
      <left style="thin">
        <color indexed="64"/>
      </left>
      <right style="thin">
        <color indexed="64"/>
      </right>
      <top style="thin">
        <color theme="0" tint="-0.499984740745262"/>
      </top>
      <bottom/>
      <diagonal/>
    </border>
    <border>
      <left style="thin">
        <color indexed="64"/>
      </left>
      <right style="thin">
        <color indexed="64"/>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top style="thin">
        <color theme="2" tint="-0.499984740745262"/>
      </top>
      <bottom/>
      <diagonal/>
    </border>
    <border>
      <left/>
      <right/>
      <top style="thin">
        <color theme="2" tint="-0.499984740745262"/>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6">
    <xf numFmtId="0" fontId="0" fillId="0" borderId="0"/>
    <xf numFmtId="0" fontId="15" fillId="0" borderId="0" applyNumberFormat="0" applyFill="0" applyBorder="0" applyAlignment="0" applyProtection="0"/>
    <xf numFmtId="0" fontId="1" fillId="0" borderId="0"/>
    <xf numFmtId="0" fontId="33" fillId="0" borderId="0"/>
    <xf numFmtId="9" fontId="1" fillId="0" borderId="0" applyFont="0" applyFill="0" applyBorder="0" applyAlignment="0" applyProtection="0"/>
    <xf numFmtId="0" fontId="1" fillId="0" borderId="0"/>
  </cellStyleXfs>
  <cellXfs count="706">
    <xf numFmtId="0" fontId="0" fillId="0" borderId="0" xfId="0"/>
    <xf numFmtId="0" fontId="0" fillId="0" borderId="0" xfId="0" applyAlignment="1">
      <alignment vertical="top"/>
    </xf>
    <xf numFmtId="0" fontId="0" fillId="0" borderId="0" xfId="0" applyAlignment="1">
      <alignment vertical="top" wrapText="1"/>
    </xf>
    <xf numFmtId="0" fontId="4" fillId="0" borderId="0" xfId="0" applyFont="1" applyAlignment="1">
      <alignment wrapText="1"/>
    </xf>
    <xf numFmtId="0" fontId="6" fillId="0" borderId="0" xfId="0" applyFont="1" applyAlignment="1">
      <alignment wrapText="1"/>
    </xf>
    <xf numFmtId="0" fontId="4" fillId="2" borderId="6" xfId="0" applyFont="1" applyFill="1" applyBorder="1" applyAlignment="1">
      <alignment horizontal="center" vertical="center" wrapText="1"/>
    </xf>
    <xf numFmtId="0" fontId="0" fillId="0" borderId="5" xfId="0" applyBorder="1" applyProtection="1">
      <protection locked="0"/>
    </xf>
    <xf numFmtId="0" fontId="0" fillId="0" borderId="5" xfId="0" quotePrefix="1" applyBorder="1" applyProtection="1">
      <protection locked="0"/>
    </xf>
    <xf numFmtId="0" fontId="4" fillId="0" borderId="5" xfId="0" applyFont="1" applyBorder="1" applyProtection="1">
      <protection locked="0"/>
    </xf>
    <xf numFmtId="0" fontId="4" fillId="0" borderId="1" xfId="0" applyFont="1" applyBorder="1" applyProtection="1">
      <protection locked="0"/>
    </xf>
    <xf numFmtId="0" fontId="0" fillId="0" borderId="1" xfId="0" applyBorder="1" applyProtection="1">
      <protection locked="0"/>
    </xf>
    <xf numFmtId="0" fontId="0" fillId="0" borderId="1" xfId="0" quotePrefix="1" applyBorder="1" applyProtection="1">
      <protection locked="0"/>
    </xf>
    <xf numFmtId="0" fontId="4" fillId="3" borderId="3" xfId="0" applyFont="1" applyFill="1" applyBorder="1" applyAlignment="1">
      <alignment vertical="top"/>
    </xf>
    <xf numFmtId="0" fontId="4" fillId="3" borderId="11" xfId="0" applyFont="1" applyFill="1" applyBorder="1" applyAlignment="1">
      <alignment vertical="top"/>
    </xf>
    <xf numFmtId="2" fontId="0" fillId="0" borderId="0" xfId="0" applyNumberFormat="1"/>
    <xf numFmtId="0" fontId="0" fillId="0" borderId="0" xfId="0" applyProtection="1">
      <protection locked="0"/>
    </xf>
    <xf numFmtId="0" fontId="0" fillId="0" borderId="0" xfId="0" quotePrefix="1" applyProtection="1">
      <protection locked="0"/>
    </xf>
    <xf numFmtId="0" fontId="4" fillId="0" borderId="0" xfId="0" applyFont="1" applyProtection="1">
      <protection locked="0"/>
    </xf>
    <xf numFmtId="0" fontId="4" fillId="0" borderId="0" xfId="0" applyFont="1" applyAlignment="1">
      <alignment vertical="top"/>
    </xf>
    <xf numFmtId="0" fontId="3" fillId="0" borderId="0" xfId="0" applyFont="1" applyAlignment="1">
      <alignment vertical="top"/>
    </xf>
    <xf numFmtId="0" fontId="3" fillId="0" borderId="0" xfId="0" applyFont="1"/>
    <xf numFmtId="0" fontId="4" fillId="3" borderId="5" xfId="0" applyFont="1" applyFill="1" applyBorder="1" applyAlignment="1">
      <alignment vertical="top"/>
    </xf>
    <xf numFmtId="0" fontId="0" fillId="0" borderId="0" xfId="0" applyAlignment="1">
      <alignment horizontal="center" vertical="top"/>
    </xf>
    <xf numFmtId="0" fontId="16" fillId="0" borderId="0" xfId="0" applyFont="1" applyAlignment="1">
      <alignment horizontal="center" vertical="center" wrapText="1"/>
    </xf>
    <xf numFmtId="0" fontId="2" fillId="0" borderId="0" xfId="0" applyFont="1" applyAlignment="1">
      <alignment horizontal="center" vertical="center"/>
    </xf>
    <xf numFmtId="0" fontId="16" fillId="0" borderId="22" xfId="0" applyFont="1" applyBorder="1" applyAlignment="1">
      <alignment horizontal="center" vertical="center" wrapText="1"/>
    </xf>
    <xf numFmtId="0" fontId="16" fillId="0" borderId="23" xfId="0" applyFont="1" applyBorder="1" applyAlignment="1">
      <alignment horizontal="center" vertical="center"/>
    </xf>
    <xf numFmtId="0" fontId="12" fillId="0" borderId="23" xfId="0" applyFont="1" applyBorder="1" applyAlignment="1">
      <alignment horizontal="center" vertical="center" wrapText="1"/>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4" fillId="0" borderId="0" xfId="0" applyFont="1" applyAlignment="1">
      <alignment horizontal="center" vertical="center"/>
    </xf>
    <xf numFmtId="0" fontId="2" fillId="0" borderId="0" xfId="0" applyFont="1" applyAlignment="1">
      <alignment vertical="center"/>
    </xf>
    <xf numFmtId="0" fontId="11" fillId="0" borderId="0" xfId="0" applyFont="1" applyAlignment="1">
      <alignment horizontal="center" vertical="center" wrapText="1" readingOrder="1"/>
    </xf>
    <xf numFmtId="0" fontId="2" fillId="0" borderId="0" xfId="0" applyFont="1" applyAlignment="1">
      <alignment horizontal="center" vertical="center" wrapText="1"/>
    </xf>
    <xf numFmtId="0" fontId="16" fillId="0" borderId="23" xfId="0" applyFont="1" applyBorder="1" applyAlignment="1">
      <alignment horizontal="center" vertical="center" wrapText="1"/>
    </xf>
    <xf numFmtId="0" fontId="12" fillId="0" borderId="45"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8" xfId="0" applyFont="1" applyBorder="1" applyAlignment="1">
      <alignment horizontal="center" vertical="center" wrapText="1"/>
    </xf>
    <xf numFmtId="0" fontId="12" fillId="0" borderId="25" xfId="0" applyFont="1" applyBorder="1" applyAlignment="1">
      <alignment horizontal="center" vertical="center" wrapText="1"/>
    </xf>
    <xf numFmtId="0" fontId="14" fillId="0" borderId="0" xfId="0" applyFont="1" applyAlignment="1">
      <alignment horizontal="center" vertical="center" wrapText="1"/>
    </xf>
    <xf numFmtId="0" fontId="2" fillId="0" borderId="0" xfId="0" applyFont="1" applyAlignment="1">
      <alignment wrapText="1"/>
    </xf>
    <xf numFmtId="0" fontId="14" fillId="0" borderId="0" xfId="0" applyFont="1" applyAlignment="1">
      <alignment wrapText="1"/>
    </xf>
    <xf numFmtId="0" fontId="16" fillId="0" borderId="2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17" xfId="0" applyFont="1" applyBorder="1" applyAlignment="1">
      <alignment horizontal="center" vertical="center" wrapText="1"/>
    </xf>
    <xf numFmtId="0" fontId="16" fillId="0" borderId="24"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15" xfId="0" applyFont="1" applyBorder="1" applyAlignment="1">
      <alignment horizontal="center" vertical="center" wrapText="1"/>
    </xf>
    <xf numFmtId="0" fontId="11" fillId="0" borderId="15" xfId="0" applyFont="1" applyBorder="1" applyAlignment="1">
      <alignment horizontal="center" vertical="center" wrapText="1"/>
    </xf>
    <xf numFmtId="0" fontId="21" fillId="0" borderId="50" xfId="0" applyFont="1" applyBorder="1" applyAlignment="1">
      <alignment horizontal="center" vertical="center" wrapText="1"/>
    </xf>
    <xf numFmtId="0" fontId="0" fillId="0" borderId="0" xfId="0" applyAlignment="1">
      <alignment wrapText="1"/>
    </xf>
    <xf numFmtId="0" fontId="16" fillId="0" borderId="15" xfId="0" applyFont="1" applyBorder="1" applyAlignment="1">
      <alignment horizontal="center" vertical="center" wrapText="1"/>
    </xf>
    <xf numFmtId="0" fontId="15" fillId="6" borderId="15" xfId="1" applyFill="1" applyBorder="1" applyAlignment="1">
      <alignment horizontal="center" vertical="center" wrapText="1"/>
    </xf>
    <xf numFmtId="0" fontId="15" fillId="6" borderId="0" xfId="1" applyFill="1" applyAlignment="1">
      <alignment horizontal="center" vertical="center" wrapText="1"/>
    </xf>
    <xf numFmtId="0" fontId="16" fillId="0" borderId="18" xfId="0" applyFont="1" applyBorder="1" applyAlignment="1">
      <alignment horizontal="center" vertical="center"/>
    </xf>
    <xf numFmtId="0" fontId="16" fillId="0" borderId="45" xfId="0" applyFont="1" applyBorder="1" applyAlignment="1">
      <alignment horizontal="center" vertical="center" wrapText="1"/>
    </xf>
    <xf numFmtId="0" fontId="16" fillId="0" borderId="32" xfId="0" applyFont="1" applyBorder="1" applyAlignment="1">
      <alignment horizontal="center" vertical="center"/>
    </xf>
    <xf numFmtId="0" fontId="0" fillId="4" borderId="0" xfId="0" applyFill="1"/>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28" xfId="0" applyFont="1" applyBorder="1" applyAlignment="1">
      <alignment horizontal="center" vertical="center"/>
    </xf>
    <xf numFmtId="0" fontId="1" fillId="0" borderId="31" xfId="0" applyFont="1" applyBorder="1" applyAlignment="1">
      <alignment horizontal="center" vertical="center"/>
    </xf>
    <xf numFmtId="0" fontId="1" fillId="0" borderId="30" xfId="0" applyFont="1" applyBorder="1" applyAlignment="1">
      <alignment horizontal="center" vertical="center"/>
    </xf>
    <xf numFmtId="0" fontId="1" fillId="0" borderId="43" xfId="0" applyFont="1" applyBorder="1" applyAlignment="1">
      <alignment horizontal="center" vertical="center"/>
    </xf>
    <xf numFmtId="0" fontId="1" fillId="0" borderId="16"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38" xfId="0" applyFont="1" applyBorder="1" applyAlignment="1">
      <alignment horizontal="center" vertical="center"/>
    </xf>
    <xf numFmtId="0" fontId="1" fillId="0" borderId="0" xfId="0" applyFont="1" applyAlignment="1">
      <alignment horizontal="left" vertical="center" wrapText="1"/>
    </xf>
    <xf numFmtId="0" fontId="5" fillId="0" borderId="26" xfId="0" applyFont="1" applyBorder="1" applyAlignment="1">
      <alignment horizontal="center" vertical="center" wrapText="1"/>
    </xf>
    <xf numFmtId="0" fontId="5" fillId="0" borderId="29" xfId="0" applyFont="1" applyBorder="1" applyAlignment="1">
      <alignment horizontal="center" vertical="center" wrapText="1"/>
    </xf>
    <xf numFmtId="0" fontId="10" fillId="0" borderId="0" xfId="0" applyFont="1" applyAlignment="1">
      <alignment vertical="top" wrapText="1"/>
    </xf>
    <xf numFmtId="0" fontId="5" fillId="0" borderId="0" xfId="0" applyFont="1" applyAlignment="1">
      <alignment horizontal="center" vertical="center" wrapText="1"/>
    </xf>
    <xf numFmtId="0" fontId="5" fillId="0" borderId="47"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0" xfId="0" applyFont="1" applyAlignment="1">
      <alignment horizontal="left" vertical="center" wrapText="1"/>
    </xf>
    <xf numFmtId="0" fontId="5" fillId="0" borderId="16" xfId="0" applyFont="1" applyBorder="1" applyAlignment="1">
      <alignment horizontal="center" vertical="center"/>
    </xf>
    <xf numFmtId="0" fontId="5" fillId="0" borderId="27" xfId="0" applyFont="1" applyBorder="1" applyAlignment="1">
      <alignment horizontal="center" vertical="center" wrapText="1"/>
    </xf>
    <xf numFmtId="0" fontId="5" fillId="0" borderId="28" xfId="0" applyFont="1" applyBorder="1" applyAlignment="1">
      <alignment horizontal="center" vertical="center"/>
    </xf>
    <xf numFmtId="0" fontId="5" fillId="0" borderId="17" xfId="0" applyFont="1" applyBorder="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8" xfId="0" applyFont="1" applyBorder="1" applyAlignment="1">
      <alignment horizontal="center" vertical="center"/>
    </xf>
    <xf numFmtId="0" fontId="5" fillId="0" borderId="18" xfId="0" applyFont="1" applyBorder="1" applyAlignment="1">
      <alignment horizontal="center" vertical="center" wrapText="1"/>
    </xf>
    <xf numFmtId="0" fontId="5" fillId="0" borderId="0" xfId="0" applyFont="1" applyAlignment="1">
      <alignment horizontal="center" vertical="center"/>
    </xf>
    <xf numFmtId="0" fontId="5" fillId="0" borderId="27"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0" xfId="0" applyFont="1" applyBorder="1" applyAlignment="1">
      <alignment horizontal="center" vertical="center"/>
    </xf>
    <xf numFmtId="0" fontId="5" fillId="0" borderId="17"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5" xfId="0" applyFont="1" applyBorder="1" applyAlignment="1">
      <alignment horizontal="center" vertical="center" wrapText="1"/>
    </xf>
    <xf numFmtId="0" fontId="5" fillId="0" borderId="31" xfId="0" applyFont="1" applyBorder="1" applyAlignment="1">
      <alignment horizontal="center" vertical="center"/>
    </xf>
    <xf numFmtId="0" fontId="5" fillId="0" borderId="39" xfId="0" applyFont="1" applyBorder="1" applyAlignment="1">
      <alignment horizontal="center" vertical="center" wrapText="1"/>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3" xfId="0" applyFont="1" applyBorder="1" applyAlignment="1">
      <alignment horizontal="center" vertical="center"/>
    </xf>
    <xf numFmtId="0" fontId="5" fillId="0" borderId="28"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15" xfId="0" quotePrefix="1" applyFont="1" applyBorder="1" applyAlignment="1">
      <alignment horizontal="center" vertical="center" wrapText="1"/>
    </xf>
    <xf numFmtId="0" fontId="5" fillId="0" borderId="26" xfId="0" applyFont="1" applyBorder="1" applyAlignment="1">
      <alignment horizontal="center" vertical="center"/>
    </xf>
    <xf numFmtId="0" fontId="5" fillId="0" borderId="52" xfId="0" applyFont="1" applyBorder="1" applyAlignment="1">
      <alignment horizontal="center" vertical="center"/>
    </xf>
    <xf numFmtId="0" fontId="5" fillId="0" borderId="50" xfId="0" applyFont="1" applyBorder="1" applyAlignment="1">
      <alignment horizontal="center" vertical="center"/>
    </xf>
    <xf numFmtId="0" fontId="5" fillId="0" borderId="53" xfId="0" applyFont="1" applyBorder="1" applyAlignment="1">
      <alignment horizontal="center" vertical="center"/>
    </xf>
    <xf numFmtId="0" fontId="0" fillId="0" borderId="73" xfId="0" applyBorder="1" applyAlignment="1">
      <alignment vertical="top"/>
    </xf>
    <xf numFmtId="0" fontId="0" fillId="0" borderId="0" xfId="0" applyAlignment="1">
      <alignment horizontal="center" vertical="center"/>
    </xf>
    <xf numFmtId="0" fontId="0" fillId="2" borderId="5" xfId="0"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0" borderId="0" xfId="0" applyFont="1" applyAlignment="1">
      <alignment vertical="top"/>
    </xf>
    <xf numFmtId="0" fontId="15" fillId="6" borderId="51" xfId="1" applyFill="1" applyBorder="1" applyAlignment="1">
      <alignment horizontal="center" vertical="center" wrapText="1"/>
    </xf>
    <xf numFmtId="0" fontId="1" fillId="0" borderId="0" xfId="0" applyFont="1" applyAlignment="1">
      <alignment vertical="center" wrapText="1"/>
    </xf>
    <xf numFmtId="0" fontId="5" fillId="0" borderId="49" xfId="0" applyFont="1" applyBorder="1" applyAlignment="1">
      <alignment wrapText="1"/>
    </xf>
    <xf numFmtId="0" fontId="5" fillId="0" borderId="15" xfId="0" applyFont="1" applyBorder="1" applyAlignment="1">
      <alignment horizontal="center" wrapText="1"/>
    </xf>
    <xf numFmtId="0" fontId="1" fillId="0" borderId="0" xfId="0" applyFont="1" applyAlignment="1">
      <alignment wrapText="1"/>
    </xf>
    <xf numFmtId="0" fontId="5" fillId="0" borderId="52" xfId="0" applyFont="1" applyBorder="1" applyAlignment="1">
      <alignment wrapText="1"/>
    </xf>
    <xf numFmtId="0" fontId="5" fillId="0" borderId="50" xfId="0" applyFont="1" applyBorder="1" applyAlignment="1">
      <alignment horizontal="center" wrapText="1"/>
    </xf>
    <xf numFmtId="0" fontId="1" fillId="0" borderId="0" xfId="0" applyFont="1" applyAlignment="1">
      <alignment horizontal="center" wrapText="1"/>
    </xf>
    <xf numFmtId="0" fontId="10" fillId="0" borderId="0" xfId="0" applyFont="1" applyAlignment="1">
      <alignment vertical="top"/>
    </xf>
    <xf numFmtId="0" fontId="16" fillId="0" borderId="15" xfId="0" applyFont="1" applyBorder="1" applyAlignment="1">
      <alignment horizontal="center" vertical="center"/>
    </xf>
    <xf numFmtId="0" fontId="5" fillId="0" borderId="15" xfId="0" applyFont="1" applyBorder="1" applyAlignment="1">
      <alignment horizontal="center" vertical="center"/>
    </xf>
    <xf numFmtId="0" fontId="5" fillId="0" borderId="64" xfId="0" applyFont="1" applyBorder="1" applyAlignment="1">
      <alignment horizontal="center" vertical="center"/>
    </xf>
    <xf numFmtId="0" fontId="1" fillId="0" borderId="70" xfId="0" applyFont="1" applyBorder="1" applyAlignment="1">
      <alignment horizontal="center" vertical="center"/>
    </xf>
    <xf numFmtId="0" fontId="5" fillId="0" borderId="51" xfId="0" applyFont="1" applyBorder="1" applyAlignment="1">
      <alignment horizontal="center" vertical="center"/>
    </xf>
    <xf numFmtId="0" fontId="5" fillId="0" borderId="70" xfId="0" applyFont="1" applyBorder="1" applyAlignment="1">
      <alignment horizontal="center" vertical="center"/>
    </xf>
    <xf numFmtId="0" fontId="1" fillId="0" borderId="51" xfId="0" applyFont="1" applyBorder="1" applyAlignment="1">
      <alignment horizontal="center" vertical="center"/>
    </xf>
    <xf numFmtId="0" fontId="5" fillId="0" borderId="58" xfId="0" applyFont="1" applyBorder="1" applyAlignment="1">
      <alignment horizontal="center" vertical="center"/>
    </xf>
    <xf numFmtId="0" fontId="1" fillId="0" borderId="93" xfId="0" applyFont="1" applyBorder="1" applyAlignment="1">
      <alignment horizontal="center" vertical="center"/>
    </xf>
    <xf numFmtId="0" fontId="22" fillId="0" borderId="0" xfId="0" applyFont="1" applyAlignment="1">
      <alignment vertical="center" wrapText="1"/>
    </xf>
    <xf numFmtId="0" fontId="12" fillId="0" borderId="22" xfId="0" applyFont="1" applyBorder="1" applyAlignment="1">
      <alignment horizontal="center" vertical="center" wrapText="1"/>
    </xf>
    <xf numFmtId="0" fontId="1" fillId="0" borderId="0" xfId="0" applyFont="1"/>
    <xf numFmtId="0" fontId="16" fillId="0" borderId="49" xfId="0" applyFont="1" applyBorder="1" applyAlignment="1">
      <alignment horizontal="center" vertical="center"/>
    </xf>
    <xf numFmtId="0" fontId="16" fillId="0" borderId="64" xfId="0" applyFont="1" applyBorder="1" applyAlignment="1">
      <alignment horizontal="center" vertical="center"/>
    </xf>
    <xf numFmtId="0" fontId="5" fillId="0" borderId="49" xfId="0" applyFont="1" applyBorder="1" applyAlignment="1">
      <alignment horizontal="center" vertical="center"/>
    </xf>
    <xf numFmtId="0" fontId="12" fillId="0" borderId="10" xfId="0" applyFont="1" applyBorder="1" applyAlignment="1">
      <alignment horizontal="center" vertical="center" wrapText="1"/>
    </xf>
    <xf numFmtId="0" fontId="12" fillId="0" borderId="99" xfId="0" applyFont="1" applyBorder="1" applyAlignment="1">
      <alignment horizontal="center" vertical="center" wrapText="1"/>
    </xf>
    <xf numFmtId="0" fontId="11" fillId="0" borderId="100" xfId="0" applyFont="1" applyBorder="1" applyAlignment="1">
      <alignment horizontal="center" vertical="center" wrapText="1"/>
    </xf>
    <xf numFmtId="0" fontId="11" fillId="0" borderId="101" xfId="0" applyFont="1" applyBorder="1" applyAlignment="1">
      <alignment horizontal="center" vertical="center" wrapText="1"/>
    </xf>
    <xf numFmtId="0" fontId="11" fillId="0" borderId="62" xfId="0" applyFont="1" applyBorder="1" applyAlignment="1">
      <alignment horizontal="center" vertical="center" wrapText="1"/>
    </xf>
    <xf numFmtId="0" fontId="1" fillId="0" borderId="0" xfId="2" applyAlignment="1">
      <alignment vertical="top"/>
    </xf>
    <xf numFmtId="0" fontId="1" fillId="0" borderId="0" xfId="2" applyAlignment="1">
      <alignment vertical="top" wrapText="1"/>
    </xf>
    <xf numFmtId="0" fontId="1" fillId="0" borderId="0" xfId="2" applyAlignment="1">
      <alignment horizontal="center" vertical="top"/>
    </xf>
    <xf numFmtId="164" fontId="1" fillId="0" borderId="0" xfId="2" applyNumberFormat="1" applyAlignment="1">
      <alignment horizontal="center" vertical="top"/>
    </xf>
    <xf numFmtId="1" fontId="4" fillId="0" borderId="0" xfId="2" applyNumberFormat="1" applyFont="1" applyAlignment="1">
      <alignment horizontal="center" vertical="top"/>
    </xf>
    <xf numFmtId="0" fontId="1" fillId="0" borderId="0" xfId="2" applyAlignment="1">
      <alignment horizontal="center" vertical="top" wrapText="1"/>
    </xf>
    <xf numFmtId="0" fontId="1" fillId="0" borderId="37" xfId="2" applyBorder="1" applyAlignment="1">
      <alignment vertical="top"/>
    </xf>
    <xf numFmtId="1" fontId="4" fillId="0" borderId="41" xfId="2" applyNumberFormat="1" applyFont="1" applyBorder="1" applyAlignment="1">
      <alignment horizontal="center" vertical="top"/>
    </xf>
    <xf numFmtId="0" fontId="8" fillId="4" borderId="41" xfId="2" applyFont="1" applyFill="1" applyBorder="1" applyAlignment="1">
      <alignment horizontal="center" vertical="top"/>
    </xf>
    <xf numFmtId="164" fontId="8" fillId="4" borderId="41" xfId="2" applyNumberFormat="1" applyFont="1" applyFill="1" applyBorder="1" applyAlignment="1">
      <alignment horizontal="center" vertical="top"/>
    </xf>
    <xf numFmtId="0" fontId="8" fillId="4" borderId="41" xfId="2" applyFont="1" applyFill="1" applyBorder="1" applyAlignment="1">
      <alignment horizontal="center" vertical="top" wrapText="1"/>
    </xf>
    <xf numFmtId="0" fontId="8" fillId="4" borderId="41" xfId="2" applyFont="1" applyFill="1" applyBorder="1" applyAlignment="1">
      <alignment vertical="top" wrapText="1"/>
    </xf>
    <xf numFmtId="0" fontId="8" fillId="4" borderId="31" xfId="2" applyFont="1" applyFill="1" applyBorder="1" applyAlignment="1">
      <alignment vertical="top"/>
    </xf>
    <xf numFmtId="0" fontId="1" fillId="0" borderId="35" xfId="2" applyBorder="1" applyAlignment="1">
      <alignment vertical="top"/>
    </xf>
    <xf numFmtId="0" fontId="8" fillId="4" borderId="0" xfId="2" applyFont="1" applyFill="1" applyAlignment="1">
      <alignment horizontal="center" vertical="top"/>
    </xf>
    <xf numFmtId="0" fontId="8" fillId="4" borderId="0" xfId="2" applyFont="1" applyFill="1" applyAlignment="1">
      <alignment vertical="top"/>
    </xf>
    <xf numFmtId="0" fontId="8" fillId="4" borderId="0" xfId="2" applyFont="1" applyFill="1" applyAlignment="1">
      <alignment vertical="top" wrapText="1"/>
    </xf>
    <xf numFmtId="0" fontId="8" fillId="4" borderId="30" xfId="3" applyFont="1" applyFill="1" applyBorder="1"/>
    <xf numFmtId="0" fontId="8" fillId="4" borderId="30" xfId="2" applyFont="1" applyFill="1" applyBorder="1" applyAlignment="1">
      <alignment horizontal="left" vertical="top"/>
    </xf>
    <xf numFmtId="0" fontId="8" fillId="4" borderId="102" xfId="2" applyFont="1" applyFill="1" applyBorder="1" applyAlignment="1">
      <alignment horizontal="center" vertical="top"/>
    </xf>
    <xf numFmtId="0" fontId="8" fillId="4" borderId="102" xfId="2" applyFont="1" applyFill="1" applyBorder="1" applyAlignment="1">
      <alignment vertical="top" wrapText="1"/>
    </xf>
    <xf numFmtId="0" fontId="1" fillId="0" borderId="104" xfId="2" applyBorder="1" applyAlignment="1">
      <alignment vertical="top"/>
    </xf>
    <xf numFmtId="0" fontId="10" fillId="9" borderId="105" xfId="2" applyFont="1" applyFill="1" applyBorder="1" applyAlignment="1">
      <alignment horizontal="left" vertical="top"/>
    </xf>
    <xf numFmtId="0" fontId="1" fillId="0" borderId="106" xfId="2" applyBorder="1" applyAlignment="1">
      <alignment horizontal="center" vertical="top"/>
    </xf>
    <xf numFmtId="0" fontId="1" fillId="9" borderId="107" xfId="2" applyFill="1" applyBorder="1" applyAlignment="1" applyProtection="1">
      <alignment horizontal="center" vertical="center"/>
      <protection locked="0"/>
    </xf>
    <xf numFmtId="0" fontId="1" fillId="0" borderId="108" xfId="2" applyBorder="1" applyAlignment="1">
      <alignment vertical="top"/>
    </xf>
    <xf numFmtId="0" fontId="1" fillId="0" borderId="109" xfId="2" applyBorder="1" applyAlignment="1">
      <alignment vertical="top"/>
    </xf>
    <xf numFmtId="0" fontId="1" fillId="0" borderId="110" xfId="2" applyBorder="1" applyAlignment="1">
      <alignment vertical="top"/>
    </xf>
    <xf numFmtId="0" fontId="1" fillId="0" borderId="111" xfId="2" applyBorder="1" applyAlignment="1">
      <alignment horizontal="center" vertical="top"/>
    </xf>
    <xf numFmtId="0" fontId="1" fillId="9" borderId="102" xfId="2" applyFill="1" applyBorder="1" applyAlignment="1" applyProtection="1">
      <alignment horizontal="center" vertical="center"/>
      <protection locked="0"/>
    </xf>
    <xf numFmtId="0" fontId="1" fillId="0" borderId="112" xfId="2" applyBorder="1" applyAlignment="1">
      <alignment vertical="top"/>
    </xf>
    <xf numFmtId="0" fontId="1" fillId="0" borderId="105" xfId="2" applyBorder="1" applyAlignment="1">
      <alignment vertical="top"/>
    </xf>
    <xf numFmtId="0" fontId="1" fillId="0" borderId="113" xfId="2" applyBorder="1" applyAlignment="1">
      <alignment vertical="top"/>
    </xf>
    <xf numFmtId="0" fontId="1" fillId="9" borderId="105" xfId="2" applyFill="1" applyBorder="1" applyAlignment="1">
      <alignment horizontal="left" vertical="top"/>
    </xf>
    <xf numFmtId="0" fontId="1" fillId="0" borderId="111" xfId="2" applyBorder="1" applyAlignment="1" applyProtection="1">
      <alignment horizontal="center" vertical="top"/>
      <protection locked="0"/>
    </xf>
    <xf numFmtId="0" fontId="1" fillId="3" borderId="112" xfId="2" applyFill="1" applyBorder="1" applyAlignment="1">
      <alignment horizontal="left" vertical="top"/>
    </xf>
    <xf numFmtId="0" fontId="1" fillId="3" borderId="105" xfId="2" applyFill="1" applyBorder="1" applyAlignment="1">
      <alignment horizontal="left" vertical="top"/>
    </xf>
    <xf numFmtId="0" fontId="1" fillId="3" borderId="105" xfId="2" applyFill="1" applyBorder="1" applyAlignment="1">
      <alignment vertical="top"/>
    </xf>
    <xf numFmtId="0" fontId="1" fillId="0" borderId="112" xfId="2" applyBorder="1" applyAlignment="1">
      <alignment vertical="top" wrapText="1"/>
    </xf>
    <xf numFmtId="0" fontId="1" fillId="8" borderId="111" xfId="2" applyFill="1" applyBorder="1" applyAlignment="1">
      <alignment horizontal="center" vertical="top"/>
    </xf>
    <xf numFmtId="0" fontId="1" fillId="8" borderId="111" xfId="2" quotePrefix="1" applyFill="1" applyBorder="1" applyAlignment="1">
      <alignment horizontal="center" vertical="top"/>
    </xf>
    <xf numFmtId="0" fontId="1" fillId="3" borderId="112" xfId="2" applyFill="1" applyBorder="1" applyAlignment="1">
      <alignment vertical="top"/>
    </xf>
    <xf numFmtId="0" fontId="7" fillId="0" borderId="0" xfId="2" applyFont="1"/>
    <xf numFmtId="0" fontId="5" fillId="0" borderId="104" xfId="2" applyFont="1" applyBorder="1" applyAlignment="1">
      <alignment horizontal="center"/>
    </xf>
    <xf numFmtId="0" fontId="5" fillId="9" borderId="105" xfId="2" applyFont="1" applyFill="1" applyBorder="1" applyAlignment="1">
      <alignment horizontal="center" wrapText="1"/>
    </xf>
    <xf numFmtId="0" fontId="5" fillId="0" borderId="111" xfId="2" applyFont="1" applyBorder="1" applyAlignment="1">
      <alignment horizontal="center" wrapText="1"/>
    </xf>
    <xf numFmtId="0" fontId="5" fillId="0" borderId="113" xfId="2" applyFont="1" applyBorder="1" applyAlignment="1">
      <alignment horizontal="left"/>
    </xf>
    <xf numFmtId="0" fontId="5" fillId="0" borderId="114" xfId="2" applyFont="1" applyBorder="1" applyAlignment="1">
      <alignment horizontal="center" wrapText="1"/>
    </xf>
    <xf numFmtId="0" fontId="5" fillId="0" borderId="113" xfId="2" applyFont="1" applyBorder="1" applyAlignment="1">
      <alignment horizontal="left" vertical="center"/>
    </xf>
    <xf numFmtId="0" fontId="1" fillId="4" borderId="35" xfId="2" applyFill="1" applyBorder="1" applyAlignment="1">
      <alignment vertical="top"/>
    </xf>
    <xf numFmtId="0" fontId="1" fillId="4" borderId="0" xfId="2" applyFill="1" applyAlignment="1">
      <alignment vertical="top"/>
    </xf>
    <xf numFmtId="0" fontId="1" fillId="0" borderId="0" xfId="2" applyAlignment="1">
      <alignment horizontal="left" vertical="top" wrapText="1"/>
    </xf>
    <xf numFmtId="0" fontId="1" fillId="0" borderId="30" xfId="2" applyBorder="1" applyAlignment="1">
      <alignment horizontal="left" vertical="top" wrapText="1"/>
    </xf>
    <xf numFmtId="0" fontId="1" fillId="0" borderId="0" xfId="2" applyAlignment="1" applyProtection="1">
      <alignment horizontal="center" vertical="center"/>
      <protection locked="0"/>
    </xf>
    <xf numFmtId="1" fontId="4" fillId="10" borderId="119" xfId="2" applyNumberFormat="1" applyFont="1" applyFill="1" applyBorder="1" applyAlignment="1">
      <alignment horizontal="center" vertical="top"/>
    </xf>
    <xf numFmtId="0" fontId="4" fillId="11" borderId="113" xfId="2" applyFont="1" applyFill="1" applyBorder="1" applyAlignment="1">
      <alignment vertical="top"/>
    </xf>
    <xf numFmtId="0" fontId="1" fillId="8" borderId="0" xfId="2" applyFill="1" applyAlignment="1">
      <alignment vertical="top"/>
    </xf>
    <xf numFmtId="9" fontId="1" fillId="0" borderId="0" xfId="4" applyFont="1" applyFill="1" applyBorder="1" applyAlignment="1">
      <alignment vertical="top"/>
    </xf>
    <xf numFmtId="3" fontId="4" fillId="0" borderId="0" xfId="2" applyNumberFormat="1" applyFont="1" applyAlignment="1">
      <alignment horizontal="center" vertical="top"/>
    </xf>
    <xf numFmtId="0" fontId="4" fillId="0" borderId="0" xfId="2" applyFont="1" applyAlignment="1">
      <alignment vertical="top"/>
    </xf>
    <xf numFmtId="0" fontId="1" fillId="0" borderId="120" xfId="2" applyBorder="1" applyAlignment="1">
      <alignment horizontal="center" vertical="top"/>
    </xf>
    <xf numFmtId="0" fontId="4" fillId="10" borderId="119" xfId="2" applyFont="1" applyFill="1" applyBorder="1" applyAlignment="1">
      <alignment horizontal="center" vertical="top"/>
    </xf>
    <xf numFmtId="3" fontId="1" fillId="0" borderId="0" xfId="2" applyNumberFormat="1" applyAlignment="1" applyProtection="1">
      <alignment horizontal="center" vertical="top"/>
      <protection locked="0"/>
    </xf>
    <xf numFmtId="0" fontId="1" fillId="0" borderId="121" xfId="2" applyBorder="1" applyAlignment="1">
      <alignment vertical="top"/>
    </xf>
    <xf numFmtId="0" fontId="1" fillId="0" borderId="122" xfId="2" applyBorder="1" applyAlignment="1">
      <alignment horizontal="center" vertical="top"/>
    </xf>
    <xf numFmtId="3" fontId="4" fillId="0" borderId="123" xfId="2" applyNumberFormat="1" applyFont="1" applyBorder="1" applyAlignment="1">
      <alignment horizontal="center" vertical="top"/>
    </xf>
    <xf numFmtId="0" fontId="1" fillId="0" borderId="120" xfId="2" applyBorder="1" applyAlignment="1">
      <alignment vertical="top"/>
    </xf>
    <xf numFmtId="0" fontId="1" fillId="0" borderId="102" xfId="2" applyBorder="1" applyAlignment="1">
      <alignment horizontal="center" vertical="top"/>
    </xf>
    <xf numFmtId="3" fontId="1" fillId="9" borderId="105" xfId="2" applyNumberFormat="1" applyFill="1" applyBorder="1" applyAlignment="1" applyProtection="1">
      <alignment horizontal="center" vertical="top"/>
      <protection locked="0"/>
    </xf>
    <xf numFmtId="0" fontId="1" fillId="0" borderId="128" xfId="2" applyBorder="1" applyAlignment="1">
      <alignment vertical="top"/>
    </xf>
    <xf numFmtId="3" fontId="1" fillId="9" borderId="111" xfId="2" applyNumberFormat="1" applyFill="1" applyBorder="1" applyAlignment="1" applyProtection="1">
      <alignment horizontal="center" vertical="top"/>
      <protection locked="0"/>
    </xf>
    <xf numFmtId="0" fontId="1" fillId="0" borderId="129" xfId="2" applyBorder="1" applyAlignment="1">
      <alignment vertical="top"/>
    </xf>
    <xf numFmtId="9" fontId="1" fillId="0" borderId="0" xfId="2" applyNumberFormat="1" applyAlignment="1">
      <alignment vertical="top"/>
    </xf>
    <xf numFmtId="0" fontId="7" fillId="0" borderId="0" xfId="2" applyFont="1" applyAlignment="1">
      <alignment vertical="top" wrapText="1"/>
    </xf>
    <xf numFmtId="0" fontId="34" fillId="0" borderId="0" xfId="2" applyFont="1" applyAlignment="1">
      <alignment vertical="top" wrapText="1"/>
    </xf>
    <xf numFmtId="0" fontId="1" fillId="0" borderId="30" xfId="2" applyBorder="1" applyAlignment="1">
      <alignment vertical="top"/>
    </xf>
    <xf numFmtId="0" fontId="4" fillId="0" borderId="0" xfId="2" quotePrefix="1" applyFont="1" applyAlignment="1">
      <alignment vertical="top"/>
    </xf>
    <xf numFmtId="0" fontId="1" fillId="0" borderId="0" xfId="2" quotePrefix="1" applyAlignment="1">
      <alignment vertical="top"/>
    </xf>
    <xf numFmtId="0" fontId="1" fillId="0" borderId="103" xfId="2" applyBorder="1" applyAlignment="1">
      <alignment vertical="top"/>
    </xf>
    <xf numFmtId="0" fontId="16" fillId="0" borderId="0" xfId="2" applyFont="1" applyAlignment="1">
      <alignment vertical="top"/>
    </xf>
    <xf numFmtId="0" fontId="1" fillId="4" borderId="102" xfId="2" applyFill="1" applyBorder="1" applyAlignment="1">
      <alignment vertical="top"/>
    </xf>
    <xf numFmtId="0" fontId="4" fillId="0" borderId="30" xfId="2" applyFont="1" applyBorder="1" applyAlignment="1">
      <alignment vertical="top"/>
    </xf>
    <xf numFmtId="0" fontId="8" fillId="4" borderId="40" xfId="5" applyFont="1" applyFill="1" applyBorder="1"/>
    <xf numFmtId="0" fontId="0" fillId="0" borderId="0" xfId="0" applyAlignment="1">
      <alignment horizontal="center"/>
    </xf>
    <xf numFmtId="0" fontId="0" fillId="3" borderId="5" xfId="0" applyFill="1" applyBorder="1" applyAlignment="1">
      <alignment horizontal="center"/>
    </xf>
    <xf numFmtId="0" fontId="4" fillId="3" borderId="11" xfId="0" applyFont="1" applyFill="1" applyBorder="1" applyAlignment="1">
      <alignment horizontal="center" vertical="top"/>
    </xf>
    <xf numFmtId="0" fontId="0" fillId="3" borderId="1" xfId="0" applyFill="1" applyBorder="1" applyAlignment="1">
      <alignment horizontal="center"/>
    </xf>
    <xf numFmtId="0" fontId="3" fillId="3" borderId="14" xfId="0" applyFont="1" applyFill="1" applyBorder="1" applyAlignment="1">
      <alignment horizontal="center" vertical="top"/>
    </xf>
    <xf numFmtId="0" fontId="0" fillId="0" borderId="5" xfId="0" applyBorder="1" applyAlignment="1" applyProtection="1">
      <alignment horizontal="center"/>
      <protection locked="0"/>
    </xf>
    <xf numFmtId="0" fontId="3" fillId="3" borderId="4" xfId="0" applyFont="1" applyFill="1" applyBorder="1" applyAlignment="1">
      <alignment horizontal="center" vertical="top"/>
    </xf>
    <xf numFmtId="0" fontId="0" fillId="0" borderId="1" xfId="0" applyBorder="1" applyAlignment="1" applyProtection="1">
      <alignment horizontal="center"/>
      <protection locked="0"/>
    </xf>
    <xf numFmtId="0" fontId="0" fillId="3" borderId="3" xfId="0" applyFill="1" applyBorder="1" applyAlignment="1">
      <alignment horizontal="center"/>
    </xf>
    <xf numFmtId="0" fontId="0" fillId="0" borderId="3" xfId="0" applyBorder="1" applyAlignment="1" applyProtection="1">
      <alignment horizontal="center"/>
      <protection locked="0"/>
    </xf>
    <xf numFmtId="0" fontId="0" fillId="0" borderId="8" xfId="0" applyBorder="1" applyAlignment="1" applyProtection="1">
      <alignment horizontal="center"/>
      <protection locked="0"/>
    </xf>
    <xf numFmtId="0" fontId="0" fillId="4" borderId="0" xfId="0" applyFill="1" applyAlignment="1">
      <alignment horizontal="center"/>
    </xf>
    <xf numFmtId="0" fontId="4" fillId="3" borderId="5" xfId="0" applyFont="1" applyFill="1" applyBorder="1" applyAlignment="1">
      <alignment horizontal="center" vertical="top"/>
    </xf>
    <xf numFmtId="0" fontId="4" fillId="3" borderId="3" xfId="0" applyFont="1" applyFill="1" applyBorder="1" applyAlignment="1">
      <alignment horizontal="center" vertical="top"/>
    </xf>
    <xf numFmtId="0" fontId="0" fillId="0" borderId="35" xfId="0" applyBorder="1" applyAlignment="1">
      <alignment horizontal="center"/>
    </xf>
    <xf numFmtId="0" fontId="3" fillId="3" borderId="14" xfId="0" applyFont="1" applyFill="1" applyBorder="1" applyAlignment="1">
      <alignment horizontal="center"/>
    </xf>
    <xf numFmtId="2" fontId="0" fillId="0" borderId="5"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4" fillId="3" borderId="11" xfId="0" applyNumberFormat="1" applyFont="1" applyFill="1" applyBorder="1" applyAlignment="1">
      <alignment horizontal="center" vertical="top"/>
    </xf>
    <xf numFmtId="2" fontId="0" fillId="0" borderId="5" xfId="0" applyNumberFormat="1" applyBorder="1" applyProtection="1">
      <protection locked="0"/>
    </xf>
    <xf numFmtId="2" fontId="0" fillId="0" borderId="1" xfId="0" applyNumberFormat="1" applyBorder="1" applyProtection="1">
      <protection locked="0"/>
    </xf>
    <xf numFmtId="0" fontId="9" fillId="5" borderId="4" xfId="0" applyFont="1" applyFill="1" applyBorder="1" applyAlignment="1">
      <alignment vertical="center" wrapText="1"/>
    </xf>
    <xf numFmtId="0" fontId="3" fillId="0" borderId="0" xfId="0" applyFont="1" applyAlignment="1">
      <alignment horizontal="center"/>
    </xf>
    <xf numFmtId="0" fontId="9" fillId="0" borderId="0" xfId="0" applyFont="1" applyAlignment="1">
      <alignment vertical="center" wrapText="1"/>
    </xf>
    <xf numFmtId="0" fontId="3" fillId="3" borderId="5" xfId="0" applyFont="1" applyFill="1" applyBorder="1" applyAlignment="1">
      <alignment horizontal="center" vertical="top"/>
    </xf>
    <xf numFmtId="0" fontId="3" fillId="3" borderId="5" xfId="0" applyFont="1" applyFill="1" applyBorder="1" applyAlignment="1">
      <alignment horizontal="center"/>
    </xf>
    <xf numFmtId="0" fontId="4" fillId="0" borderId="5" xfId="0" applyFont="1" applyBorder="1" applyAlignment="1">
      <alignment horizontal="right" vertical="center" wrapText="1"/>
    </xf>
    <xf numFmtId="0" fontId="4" fillId="0" borderId="5" xfId="0" applyFont="1" applyBorder="1" applyAlignment="1">
      <alignment horizontal="center" vertical="top" wrapText="1"/>
    </xf>
    <xf numFmtId="0" fontId="4" fillId="0" borderId="5" xfId="0" applyFont="1" applyBorder="1" applyAlignment="1">
      <alignment horizontal="left" vertical="top" wrapText="1"/>
    </xf>
    <xf numFmtId="0" fontId="0" fillId="0" borderId="5" xfId="0" applyBorder="1" applyAlignment="1">
      <alignment horizontal="center"/>
    </xf>
    <xf numFmtId="2" fontId="0" fillId="3" borderId="4" xfId="0" applyNumberFormat="1" applyFill="1" applyBorder="1" applyAlignment="1">
      <alignment horizontal="center"/>
    </xf>
    <xf numFmtId="0" fontId="0" fillId="0" borderId="73" xfId="0" applyBorder="1" applyAlignment="1">
      <alignment horizontal="center" vertical="center" wrapText="1"/>
    </xf>
    <xf numFmtId="0" fontId="7" fillId="4" borderId="81" xfId="0" applyFont="1" applyFill="1" applyBorder="1" applyAlignment="1">
      <alignment vertical="top"/>
    </xf>
    <xf numFmtId="0" fontId="0" fillId="0" borderId="74" xfId="0" applyBorder="1" applyAlignment="1">
      <alignment vertical="top"/>
    </xf>
    <xf numFmtId="0" fontId="3" fillId="0" borderId="0" xfId="0" applyFont="1" applyAlignment="1">
      <alignment horizontal="right" vertical="top"/>
    </xf>
    <xf numFmtId="0" fontId="0" fillId="0" borderId="73" xfId="0" applyBorder="1" applyAlignment="1">
      <alignment horizontal="left" vertical="top" wrapText="1"/>
    </xf>
    <xf numFmtId="0" fontId="0" fillId="0" borderId="0" xfId="0" applyAlignment="1">
      <alignment horizontal="left" vertical="top" wrapText="1"/>
    </xf>
    <xf numFmtId="0" fontId="28" fillId="0" borderId="0" xfId="0" applyFont="1" applyAlignment="1">
      <alignment vertical="top" wrapText="1"/>
    </xf>
    <xf numFmtId="0" fontId="28" fillId="0" borderId="74" xfId="0" applyFont="1" applyBorder="1" applyAlignment="1">
      <alignment vertical="top" wrapText="1"/>
    </xf>
    <xf numFmtId="0" fontId="28" fillId="0" borderId="0" xfId="0" applyFont="1" applyAlignment="1">
      <alignment horizontal="left" vertical="top" wrapText="1"/>
    </xf>
    <xf numFmtId="0" fontId="0" fillId="0" borderId="0" xfId="0" applyAlignment="1" applyProtection="1">
      <alignment vertical="center"/>
      <protection locked="0"/>
    </xf>
    <xf numFmtId="0" fontId="0" fillId="0" borderId="74" xfId="0" applyBorder="1" applyAlignment="1" applyProtection="1">
      <alignment vertical="center"/>
      <protection locked="0"/>
    </xf>
    <xf numFmtId="0" fontId="0" fillId="0" borderId="73" xfId="0" applyBorder="1" applyAlignment="1">
      <alignment horizontal="left" vertical="top"/>
    </xf>
    <xf numFmtId="0" fontId="0" fillId="0" borderId="0" xfId="0" applyAlignment="1">
      <alignment horizontal="center" vertical="top" wrapText="1"/>
    </xf>
    <xf numFmtId="0" fontId="6" fillId="0" borderId="0" xfId="0" applyFont="1" applyAlignment="1">
      <alignment vertical="top" wrapText="1"/>
    </xf>
    <xf numFmtId="0" fontId="0" fillId="0" borderId="74" xfId="0" applyBorder="1" applyAlignment="1">
      <alignment vertical="top" wrapText="1"/>
    </xf>
    <xf numFmtId="0" fontId="4" fillId="0" borderId="0" xfId="0" applyFont="1" applyAlignment="1">
      <alignment horizontal="left" wrapText="1"/>
    </xf>
    <xf numFmtId="0" fontId="0" fillId="0" borderId="0" xfId="0" applyAlignment="1">
      <alignment horizontal="left" vertical="center" wrapText="1"/>
    </xf>
    <xf numFmtId="0" fontId="46" fillId="5" borderId="5" xfId="0" applyFont="1" applyFill="1" applyBorder="1" applyAlignment="1">
      <alignment horizontal="center" vertical="center" wrapText="1"/>
    </xf>
    <xf numFmtId="0" fontId="0" fillId="0" borderId="0" xfId="0" applyProtection="1">
      <protection hidden="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wrapText="1"/>
      <protection hidden="1"/>
    </xf>
    <xf numFmtId="0" fontId="0" fillId="0" borderId="0" xfId="0" applyAlignment="1" applyProtection="1">
      <alignment horizontal="center" vertical="center" wrapText="1"/>
      <protection hidden="1"/>
    </xf>
    <xf numFmtId="0" fontId="0" fillId="0" borderId="0" xfId="0" applyAlignment="1" applyProtection="1">
      <alignment vertical="top" wrapText="1"/>
      <protection hidden="1"/>
    </xf>
    <xf numFmtId="0" fontId="0" fillId="0" borderId="0" xfId="0" applyAlignment="1" applyProtection="1">
      <alignment vertical="center" wrapText="1"/>
      <protection hidden="1"/>
    </xf>
    <xf numFmtId="0" fontId="5" fillId="0" borderId="0" xfId="0" applyFont="1" applyAlignment="1" applyProtection="1">
      <alignment wrapText="1"/>
      <protection hidden="1"/>
    </xf>
    <xf numFmtId="0" fontId="5" fillId="0" borderId="0" xfId="0" applyFont="1" applyAlignment="1" applyProtection="1">
      <alignment horizontal="center" wrapText="1"/>
      <protection hidden="1"/>
    </xf>
    <xf numFmtId="0" fontId="44" fillId="0" borderId="15" xfId="0" applyFont="1" applyBorder="1" applyAlignment="1" applyProtection="1">
      <alignment horizontal="left" vertical="top" wrapText="1"/>
      <protection hidden="1"/>
    </xf>
    <xf numFmtId="2" fontId="44" fillId="0" borderId="68" xfId="0" applyNumberFormat="1" applyFont="1" applyBorder="1" applyAlignment="1" applyProtection="1">
      <alignment horizontal="center" vertical="top" shrinkToFit="1"/>
      <protection hidden="1"/>
    </xf>
    <xf numFmtId="0" fontId="40" fillId="0" borderId="0" xfId="0" applyFont="1" applyAlignment="1" applyProtection="1">
      <alignment horizontal="left" vertical="top" indent="2"/>
      <protection hidden="1"/>
    </xf>
    <xf numFmtId="0" fontId="41" fillId="0" borderId="0" xfId="0" applyFont="1" applyAlignment="1" applyProtection="1">
      <alignment horizontal="center" vertical="top" wrapText="1"/>
      <protection hidden="1"/>
    </xf>
    <xf numFmtId="2" fontId="36" fillId="0" borderId="0" xfId="0" applyNumberFormat="1" applyFont="1" applyAlignment="1" applyProtection="1">
      <alignment horizontal="center" vertical="top" shrinkToFit="1"/>
      <protection hidden="1"/>
    </xf>
    <xf numFmtId="0" fontId="35" fillId="0" borderId="0" xfId="0" applyFont="1" applyAlignment="1" applyProtection="1">
      <alignment horizontal="center" wrapText="1"/>
      <protection hidden="1"/>
    </xf>
    <xf numFmtId="0" fontId="35" fillId="0" borderId="0" xfId="0" applyFont="1" applyAlignment="1" applyProtection="1">
      <alignment horizontal="center" vertical="center" wrapText="1"/>
      <protection hidden="1"/>
    </xf>
    <xf numFmtId="0" fontId="35" fillId="0" borderId="0" xfId="0" applyFont="1" applyAlignment="1" applyProtection="1">
      <alignment horizontal="center" vertical="top" wrapText="1"/>
      <protection hidden="1"/>
    </xf>
    <xf numFmtId="2" fontId="36" fillId="0" borderId="0" xfId="0" applyNumberFormat="1" applyFont="1" applyAlignment="1" applyProtection="1">
      <alignment horizontal="center" vertical="center" shrinkToFit="1"/>
      <protection hidden="1"/>
    </xf>
    <xf numFmtId="2" fontId="39" fillId="0" borderId="0" xfId="0" applyNumberFormat="1" applyFont="1" applyAlignment="1" applyProtection="1">
      <alignment horizontal="center" vertical="top" shrinkToFit="1"/>
      <protection hidden="1"/>
    </xf>
    <xf numFmtId="0" fontId="37" fillId="0" borderId="0" xfId="0" applyFont="1" applyAlignment="1" applyProtection="1">
      <alignment horizontal="center" vertical="top" wrapText="1"/>
      <protection hidden="1"/>
    </xf>
    <xf numFmtId="0" fontId="38" fillId="0" borderId="0" xfId="0"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4" fillId="0" borderId="3" xfId="0" applyFont="1" applyBorder="1" applyAlignment="1">
      <alignment horizontal="right" vertical="center" wrapText="1"/>
    </xf>
    <xf numFmtId="0" fontId="4" fillId="0" borderId="4" xfId="0" applyFont="1" applyBorder="1" applyAlignment="1">
      <alignment horizontal="left" vertical="top" wrapText="1"/>
    </xf>
    <xf numFmtId="0" fontId="46" fillId="5" borderId="13" xfId="0" applyFont="1" applyFill="1" applyBorder="1" applyAlignment="1">
      <alignment horizontal="center" vertical="center" wrapText="1"/>
    </xf>
    <xf numFmtId="0" fontId="4" fillId="6" borderId="14" xfId="0" applyFont="1" applyFill="1" applyBorder="1" applyAlignment="1" applyProtection="1">
      <alignment horizontal="center" vertical="top" wrapText="1"/>
      <protection locked="0"/>
    </xf>
    <xf numFmtId="2" fontId="0" fillId="3" borderId="5" xfId="0" applyNumberFormat="1" applyFill="1" applyBorder="1" applyAlignment="1">
      <alignment horizontal="center"/>
    </xf>
    <xf numFmtId="0" fontId="0" fillId="0" borderId="5" xfId="0" applyBorder="1"/>
    <xf numFmtId="0" fontId="0" fillId="0" borderId="138" xfId="0" applyBorder="1" applyAlignment="1">
      <alignment horizontal="center" vertical="center" wrapText="1"/>
    </xf>
    <xf numFmtId="0" fontId="0" fillId="2" borderId="13" xfId="0" applyFill="1" applyBorder="1" applyAlignment="1">
      <alignment horizontal="center" vertical="center" wrapText="1"/>
    </xf>
    <xf numFmtId="0" fontId="0" fillId="0" borderId="137" xfId="0" applyBorder="1" applyAlignment="1">
      <alignment horizontal="center" vertical="center" wrapText="1"/>
    </xf>
    <xf numFmtId="0" fontId="28" fillId="0" borderId="0" xfId="0" applyFont="1" applyAlignment="1">
      <alignment vertical="center" wrapText="1"/>
    </xf>
    <xf numFmtId="0" fontId="28" fillId="0" borderId="74" xfId="0" applyFont="1" applyBorder="1" applyAlignment="1">
      <alignment vertical="center" wrapText="1"/>
    </xf>
    <xf numFmtId="0" fontId="0" fillId="7" borderId="72" xfId="0" applyFill="1" applyBorder="1" applyAlignment="1">
      <alignment vertical="top" wrapText="1"/>
    </xf>
    <xf numFmtId="0" fontId="0" fillId="3" borderId="5" xfId="0" applyFill="1" applyBorder="1" applyAlignment="1">
      <alignment horizontal="center" vertical="center" wrapText="1"/>
    </xf>
    <xf numFmtId="0" fontId="0" fillId="0" borderId="5" xfId="0" applyBorder="1" applyAlignment="1">
      <alignment horizontal="center" vertical="center" wrapText="1"/>
    </xf>
    <xf numFmtId="0" fontId="0" fillId="0" borderId="85" xfId="0" applyBorder="1" applyAlignment="1">
      <alignment horizontal="center" vertical="center" wrapText="1"/>
    </xf>
    <xf numFmtId="0" fontId="0" fillId="0" borderId="83" xfId="0" applyBorder="1" applyAlignment="1">
      <alignment horizontal="center" vertical="center" wrapText="1"/>
    </xf>
    <xf numFmtId="0" fontId="0" fillId="7" borderId="5" xfId="0" applyFill="1" applyBorder="1" applyAlignment="1">
      <alignment vertical="center" wrapText="1"/>
    </xf>
    <xf numFmtId="0" fontId="0" fillId="7" borderId="0" xfId="0" applyFill="1" applyAlignment="1">
      <alignment vertical="top" wrapText="1"/>
    </xf>
    <xf numFmtId="0" fontId="0" fillId="7" borderId="1" xfId="0" applyFill="1" applyBorder="1" applyAlignment="1">
      <alignment horizontal="center" vertical="center" wrapText="1"/>
    </xf>
    <xf numFmtId="0" fontId="0" fillId="7" borderId="85" xfId="0" applyFill="1" applyBorder="1" applyAlignment="1">
      <alignment vertical="center" wrapText="1"/>
    </xf>
    <xf numFmtId="0" fontId="0" fillId="0" borderId="83" xfId="0" applyBorder="1" applyAlignment="1">
      <alignment horizontal="center" vertical="center"/>
    </xf>
    <xf numFmtId="0" fontId="0" fillId="7" borderId="5" xfId="0" applyFill="1" applyBorder="1" applyAlignment="1">
      <alignment vertical="top" wrapText="1"/>
    </xf>
    <xf numFmtId="0" fontId="0" fillId="3" borderId="83" xfId="0" applyFill="1" applyBorder="1" applyAlignment="1">
      <alignment horizontal="center" vertical="center" wrapText="1"/>
    </xf>
    <xf numFmtId="0" fontId="0" fillId="3" borderId="5" xfId="0" applyFill="1" applyBorder="1" applyAlignment="1">
      <alignment horizontal="center" vertical="center"/>
    </xf>
    <xf numFmtId="0" fontId="0" fillId="3" borderId="4" xfId="0"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3" borderId="1" xfId="0" applyFill="1" applyBorder="1" applyAlignment="1">
      <alignment horizontal="center" vertical="center" wrapText="1"/>
    </xf>
    <xf numFmtId="0" fontId="0" fillId="0" borderId="94" xfId="0" applyBorder="1" applyAlignment="1">
      <alignment horizontal="center" vertical="center" wrapText="1"/>
    </xf>
    <xf numFmtId="0" fontId="0" fillId="0" borderId="15" xfId="0" applyBorder="1" applyAlignment="1">
      <alignment horizontal="center" vertical="center" wrapText="1"/>
    </xf>
    <xf numFmtId="0" fontId="0" fillId="3" borderId="13" xfId="0" applyFill="1" applyBorder="1" applyAlignment="1">
      <alignment horizontal="center" vertical="center" wrapText="1"/>
    </xf>
    <xf numFmtId="0" fontId="0" fillId="7" borderId="4" xfId="0" applyFill="1" applyBorder="1" applyAlignment="1">
      <alignment vertical="top" wrapText="1"/>
    </xf>
    <xf numFmtId="0" fontId="0" fillId="0" borderId="5" xfId="0" applyBorder="1" applyAlignment="1">
      <alignment vertical="top"/>
    </xf>
    <xf numFmtId="0" fontId="0" fillId="3" borderId="83" xfId="0" applyFill="1" applyBorder="1" applyAlignment="1">
      <alignment horizontal="center" vertical="center"/>
    </xf>
    <xf numFmtId="0" fontId="0" fillId="3" borderId="5" xfId="0" applyFill="1" applyBorder="1" applyAlignment="1">
      <alignment vertical="top"/>
    </xf>
    <xf numFmtId="0" fontId="0" fillId="8" borderId="83" xfId="0" applyFill="1" applyBorder="1" applyAlignment="1">
      <alignment horizontal="center" vertical="center"/>
    </xf>
    <xf numFmtId="0" fontId="0" fillId="8" borderId="5" xfId="0" applyFill="1" applyBorder="1" applyAlignment="1">
      <alignment horizontal="center" vertical="center" wrapText="1"/>
    </xf>
    <xf numFmtId="0" fontId="0" fillId="0" borderId="73" xfId="0" applyBorder="1" applyProtection="1">
      <protection locked="0"/>
    </xf>
    <xf numFmtId="0" fontId="0" fillId="0" borderId="74" xfId="0" applyBorder="1"/>
    <xf numFmtId="0" fontId="0" fillId="0" borderId="84" xfId="0" applyBorder="1" applyAlignment="1">
      <alignment horizontal="center" vertical="center"/>
    </xf>
    <xf numFmtId="0" fontId="0" fillId="0" borderId="85" xfId="0" applyBorder="1" applyAlignment="1">
      <alignment vertical="top"/>
    </xf>
    <xf numFmtId="0" fontId="0" fillId="7" borderId="85" xfId="0" applyFill="1" applyBorder="1" applyAlignment="1">
      <alignment vertical="top" wrapText="1"/>
    </xf>
    <xf numFmtId="0" fontId="53" fillId="0" borderId="73" xfId="0" applyFont="1" applyBorder="1" applyAlignment="1">
      <alignment horizontal="center" vertical="center" wrapText="1"/>
    </xf>
    <xf numFmtId="0" fontId="53" fillId="0" borderId="0" xfId="0" applyFont="1" applyAlignment="1">
      <alignment horizontal="center" vertical="center" wrapText="1"/>
    </xf>
    <xf numFmtId="0" fontId="53" fillId="0" borderId="74" xfId="0" applyFont="1" applyBorder="1" applyAlignment="1">
      <alignment horizontal="center" vertical="center" wrapText="1"/>
    </xf>
    <xf numFmtId="0" fontId="51" fillId="0" borderId="132" xfId="0" applyFont="1" applyBorder="1" applyAlignment="1">
      <alignment horizontal="left" vertical="center" indent="5"/>
    </xf>
    <xf numFmtId="0" fontId="51" fillId="0" borderId="75" xfId="0" applyFont="1" applyBorder="1" applyAlignment="1">
      <alignment horizontal="left" vertical="center" indent="5"/>
    </xf>
    <xf numFmtId="0" fontId="51" fillId="0" borderId="133" xfId="0" applyFont="1" applyBorder="1" applyAlignment="1">
      <alignment horizontal="left" vertical="center" indent="5"/>
    </xf>
    <xf numFmtId="0" fontId="49" fillId="0" borderId="132" xfId="0" applyFont="1" applyBorder="1" applyAlignment="1">
      <alignment horizontal="left" vertical="center" indent="5"/>
    </xf>
    <xf numFmtId="0" fontId="49" fillId="0" borderId="75" xfId="0" applyFont="1" applyBorder="1" applyAlignment="1">
      <alignment horizontal="left" vertical="center" indent="5"/>
    </xf>
    <xf numFmtId="0" fontId="49" fillId="0" borderId="133" xfId="0" applyFont="1" applyBorder="1" applyAlignment="1">
      <alignment horizontal="left" vertical="center" indent="5"/>
    </xf>
    <xf numFmtId="0" fontId="0" fillId="2" borderId="5" xfId="0" applyFill="1" applyBorder="1" applyAlignment="1">
      <alignment horizontal="center" vertical="center" wrapText="1"/>
    </xf>
    <xf numFmtId="0" fontId="0" fillId="2" borderId="13" xfId="0" applyFill="1" applyBorder="1" applyAlignment="1">
      <alignment horizontal="center" vertical="center" wrapText="1"/>
    </xf>
    <xf numFmtId="0" fontId="0" fillId="0" borderId="5" xfId="0" applyBorder="1" applyAlignment="1">
      <alignment horizontal="left" vertical="center" wrapText="1" indent="13"/>
    </xf>
    <xf numFmtId="0" fontId="0" fillId="3" borderId="5" xfId="0" applyFill="1" applyBorder="1" applyAlignment="1">
      <alignment horizontal="left" vertical="center" wrapText="1" indent="13"/>
    </xf>
    <xf numFmtId="0" fontId="0" fillId="2" borderId="141" xfId="0" applyFill="1" applyBorder="1" applyAlignment="1">
      <alignment horizontal="center" vertical="center" wrapText="1"/>
    </xf>
    <xf numFmtId="0" fontId="0" fillId="3" borderId="5" xfId="0" applyFill="1" applyBorder="1" applyAlignment="1">
      <alignment horizontal="center" vertical="center" wrapText="1"/>
    </xf>
    <xf numFmtId="0" fontId="0" fillId="3" borderId="77" xfId="0" applyFill="1" applyBorder="1" applyAlignment="1">
      <alignment horizontal="center" vertical="center" wrapText="1"/>
    </xf>
    <xf numFmtId="0" fontId="0" fillId="0" borderId="5" xfId="0" applyBorder="1" applyAlignment="1">
      <alignment horizontal="center" vertical="center" wrapText="1"/>
    </xf>
    <xf numFmtId="0" fontId="0" fillId="0" borderId="77" xfId="0" applyBorder="1" applyAlignment="1">
      <alignment horizontal="center" vertical="center" wrapText="1"/>
    </xf>
    <xf numFmtId="0" fontId="0" fillId="2" borderId="77" xfId="0" applyFill="1" applyBorder="1" applyAlignment="1">
      <alignment horizontal="center" vertical="center" wrapText="1"/>
    </xf>
    <xf numFmtId="0" fontId="0" fillId="7" borderId="132" xfId="0" applyFill="1" applyBorder="1" applyAlignment="1" applyProtection="1">
      <alignment horizontal="left" vertical="top" wrapText="1"/>
      <protection locked="0"/>
    </xf>
    <xf numFmtId="0" fontId="0" fillId="7" borderId="75" xfId="0" applyFill="1" applyBorder="1" applyAlignment="1" applyProtection="1">
      <alignment horizontal="left" vertical="top" wrapText="1"/>
      <protection locked="0"/>
    </xf>
    <xf numFmtId="0" fontId="0" fillId="7" borderId="133" xfId="0" applyFill="1" applyBorder="1" applyAlignment="1" applyProtection="1">
      <alignment horizontal="left" vertical="top" wrapText="1"/>
      <protection locked="0"/>
    </xf>
    <xf numFmtId="0" fontId="0" fillId="0" borderId="85" xfId="0" applyBorder="1" applyAlignment="1">
      <alignment horizontal="left" vertical="center" wrapText="1" indent="13"/>
    </xf>
    <xf numFmtId="0" fontId="8" fillId="5" borderId="5" xfId="0" applyFont="1" applyFill="1" applyBorder="1" applyAlignment="1">
      <alignment horizontal="left" vertical="center" wrapText="1"/>
    </xf>
    <xf numFmtId="0" fontId="8" fillId="5" borderId="77" xfId="0" applyFont="1" applyFill="1" applyBorder="1" applyAlignment="1">
      <alignment horizontal="left" vertical="center" wrapText="1"/>
    </xf>
    <xf numFmtId="0" fontId="0" fillId="7" borderId="8" xfId="0" applyFill="1" applyBorder="1" applyAlignment="1">
      <alignment horizontal="center" vertical="center" wrapText="1"/>
    </xf>
    <xf numFmtId="0" fontId="0" fillId="7" borderId="2" xfId="0" applyFill="1" applyBorder="1" applyAlignment="1">
      <alignment horizontal="center" vertical="center" wrapText="1"/>
    </xf>
    <xf numFmtId="0" fontId="0" fillId="7" borderId="5" xfId="0" applyFill="1" applyBorder="1" applyAlignment="1">
      <alignment horizontal="center" vertical="center" wrapText="1"/>
    </xf>
    <xf numFmtId="0" fontId="0" fillId="0" borderId="85" xfId="0" applyBorder="1" applyAlignment="1">
      <alignment horizontal="center" vertical="center" wrapText="1"/>
    </xf>
    <xf numFmtId="0" fontId="0" fillId="0" borderId="86" xfId="0" applyBorder="1" applyAlignment="1">
      <alignment horizontal="center" vertical="center" wrapText="1"/>
    </xf>
    <xf numFmtId="0" fontId="0" fillId="0" borderId="8" xfId="0" applyBorder="1" applyAlignment="1">
      <alignment horizontal="center" vertical="center" wrapText="1"/>
    </xf>
    <xf numFmtId="0" fontId="0" fillId="0" borderId="88" xfId="0" applyBorder="1" applyAlignment="1">
      <alignment horizontal="center" vertical="center" wrapText="1"/>
    </xf>
    <xf numFmtId="0" fontId="0" fillId="7" borderId="142" xfId="0" applyFill="1" applyBorder="1" applyAlignment="1">
      <alignment horizontal="center" vertical="center" wrapText="1"/>
    </xf>
    <xf numFmtId="0" fontId="0" fillId="7" borderId="143" xfId="0" applyFill="1" applyBorder="1" applyAlignment="1">
      <alignment horizontal="center" vertical="center" wrapText="1"/>
    </xf>
    <xf numFmtId="0" fontId="0" fillId="0" borderId="5" xfId="0" applyBorder="1" applyAlignment="1">
      <alignment vertical="center" wrapText="1"/>
    </xf>
    <xf numFmtId="0" fontId="0" fillId="3" borderId="5" xfId="0" applyFill="1" applyBorder="1" applyAlignment="1">
      <alignment vertical="center" wrapText="1"/>
    </xf>
    <xf numFmtId="0" fontId="6" fillId="3" borderId="5" xfId="0" applyFont="1" applyFill="1" applyBorder="1" applyAlignment="1">
      <alignment horizontal="center" vertical="center" wrapText="1"/>
    </xf>
    <xf numFmtId="0" fontId="6" fillId="3" borderId="77" xfId="0" applyFont="1" applyFill="1" applyBorder="1" applyAlignment="1">
      <alignment horizontal="center" vertical="center" wrapText="1"/>
    </xf>
    <xf numFmtId="0" fontId="0" fillId="7" borderId="5" xfId="0" applyFill="1" applyBorder="1" applyAlignment="1">
      <alignment horizontal="center" vertical="top" wrapText="1"/>
    </xf>
    <xf numFmtId="0" fontId="6" fillId="0" borderId="5" xfId="0" applyFont="1" applyBorder="1" applyAlignment="1">
      <alignment horizontal="center" wrapText="1"/>
    </xf>
    <xf numFmtId="0" fontId="6" fillId="0" borderId="77" xfId="0" applyFont="1" applyBorder="1" applyAlignment="1">
      <alignment horizontal="center" wrapText="1"/>
    </xf>
    <xf numFmtId="0" fontId="6" fillId="3" borderId="5" xfId="0" applyFont="1" applyFill="1" applyBorder="1" applyAlignment="1">
      <alignment horizontal="center" wrapText="1"/>
    </xf>
    <xf numFmtId="0" fontId="6" fillId="3" borderId="77" xfId="0" applyFont="1" applyFill="1" applyBorder="1" applyAlignment="1">
      <alignment horizontal="center" wrapText="1"/>
    </xf>
    <xf numFmtId="0" fontId="8" fillId="4" borderId="11" xfId="0" applyFont="1" applyFill="1" applyBorder="1" applyAlignment="1">
      <alignment horizontal="left" vertical="center" wrapText="1"/>
    </xf>
    <xf numFmtId="0" fontId="8" fillId="4" borderId="87" xfId="0" applyFont="1" applyFill="1"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7" borderId="3" xfId="0" applyFill="1" applyBorder="1" applyAlignment="1">
      <alignment horizontal="center" vertical="top" wrapText="1"/>
    </xf>
    <xf numFmtId="0" fontId="0" fillId="7" borderId="4" xfId="0" applyFill="1" applyBorder="1" applyAlignment="1">
      <alignment horizontal="center" vertical="top" wrapText="1"/>
    </xf>
    <xf numFmtId="0" fontId="6" fillId="0" borderId="3" xfId="0" applyFont="1" applyBorder="1" applyAlignment="1">
      <alignment horizontal="center" wrapText="1"/>
    </xf>
    <xf numFmtId="0" fontId="6" fillId="0" borderId="87" xfId="0" applyFont="1" applyBorder="1" applyAlignment="1">
      <alignment horizontal="center" wrapText="1"/>
    </xf>
    <xf numFmtId="0" fontId="0" fillId="0" borderId="5" xfId="0" applyBorder="1" applyAlignment="1">
      <alignment horizontal="left" vertical="center" wrapText="1"/>
    </xf>
    <xf numFmtId="0" fontId="0" fillId="7" borderId="85" xfId="0" applyFill="1" applyBorder="1" applyAlignment="1">
      <alignment horizontal="center" vertical="top" wrapText="1"/>
    </xf>
    <xf numFmtId="0" fontId="6" fillId="3" borderId="5" xfId="0" applyFont="1" applyFill="1" applyBorder="1" applyAlignment="1">
      <alignment vertical="center" wrapText="1"/>
    </xf>
    <xf numFmtId="0" fontId="6" fillId="3" borderId="77" xfId="0" applyFont="1" applyFill="1" applyBorder="1" applyAlignment="1">
      <alignment vertical="center" wrapText="1"/>
    </xf>
    <xf numFmtId="0" fontId="6" fillId="0" borderId="85" xfId="0" applyFont="1" applyBorder="1" applyAlignment="1">
      <alignment vertical="center" wrapText="1"/>
    </xf>
    <xf numFmtId="0" fontId="6" fillId="0" borderId="86" xfId="0" applyFont="1" applyBorder="1" applyAlignment="1">
      <alignment vertical="center" wrapText="1"/>
    </xf>
    <xf numFmtId="0" fontId="0" fillId="0" borderId="85" xfId="0" applyBorder="1" applyAlignment="1">
      <alignment vertical="center" wrapText="1"/>
    </xf>
    <xf numFmtId="0" fontId="0" fillId="3" borderId="5" xfId="0" applyFill="1" applyBorder="1" applyAlignment="1">
      <alignment horizontal="left" vertical="center" wrapText="1"/>
    </xf>
    <xf numFmtId="0" fontId="0" fillId="0" borderId="94" xfId="0" applyBorder="1" applyAlignment="1">
      <alignment horizontal="center"/>
    </xf>
    <xf numFmtId="0" fontId="0" fillId="0" borderId="11" xfId="0" applyBorder="1" applyAlignment="1">
      <alignment horizontal="center"/>
    </xf>
    <xf numFmtId="0" fontId="0" fillId="0" borderId="87" xfId="0" applyBorder="1" applyAlignment="1">
      <alignment horizontal="center"/>
    </xf>
    <xf numFmtId="0" fontId="0" fillId="3" borderId="3" xfId="0" applyFill="1" applyBorder="1" applyAlignment="1">
      <alignment horizontal="left" vertical="center" wrapText="1"/>
    </xf>
    <xf numFmtId="0" fontId="0" fillId="3" borderId="11" xfId="0" applyFill="1" applyBorder="1" applyAlignment="1">
      <alignment horizontal="left" vertical="center" wrapText="1"/>
    </xf>
    <xf numFmtId="0" fontId="0" fillId="3" borderId="4" xfId="0" applyFill="1" applyBorder="1" applyAlignment="1">
      <alignment horizontal="left" vertical="center" wrapText="1"/>
    </xf>
    <xf numFmtId="0" fontId="6" fillId="3" borderId="3" xfId="0" applyFont="1" applyFill="1" applyBorder="1" applyAlignment="1">
      <alignment horizontal="center" wrapText="1"/>
    </xf>
    <xf numFmtId="0" fontId="6" fillId="3" borderId="87" xfId="0" applyFont="1" applyFill="1" applyBorder="1" applyAlignment="1">
      <alignment horizontal="center" wrapText="1"/>
    </xf>
    <xf numFmtId="0" fontId="0" fillId="7" borderId="5" xfId="0" applyFill="1" applyBorder="1" applyAlignment="1">
      <alignment vertical="top" wrapText="1"/>
    </xf>
    <xf numFmtId="0" fontId="0" fillId="8" borderId="5" xfId="0" applyFill="1" applyBorder="1" applyAlignment="1">
      <alignment vertical="center" wrapText="1"/>
    </xf>
    <xf numFmtId="0" fontId="6" fillId="3" borderId="5" xfId="0" applyFont="1" applyFill="1" applyBorder="1" applyAlignment="1">
      <alignment horizontal="right" wrapText="1"/>
    </xf>
    <xf numFmtId="0" fontId="6" fillId="3" borderId="77" xfId="0" applyFont="1" applyFill="1" applyBorder="1" applyAlignment="1">
      <alignment horizontal="right" wrapText="1"/>
    </xf>
    <xf numFmtId="0" fontId="6" fillId="3" borderId="3" xfId="0" applyFont="1" applyFill="1" applyBorder="1" applyAlignment="1">
      <alignment horizontal="center" vertical="center" wrapText="1"/>
    </xf>
    <xf numFmtId="0" fontId="6" fillId="3" borderId="87"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77" xfId="0" applyFont="1" applyBorder="1" applyAlignment="1">
      <alignment horizontal="center" vertical="center" wrapText="1"/>
    </xf>
    <xf numFmtId="0" fontId="0" fillId="3" borderId="5" xfId="0" applyFill="1" applyBorder="1" applyAlignment="1">
      <alignment horizontal="left" vertical="center"/>
    </xf>
    <xf numFmtId="0" fontId="0" fillId="0" borderId="5" xfId="0" applyBorder="1" applyAlignment="1">
      <alignment horizontal="left" vertical="center"/>
    </xf>
    <xf numFmtId="0" fontId="0" fillId="0" borderId="83" xfId="0" applyBorder="1" applyAlignment="1">
      <alignment horizontal="center" vertical="center" wrapText="1"/>
    </xf>
    <xf numFmtId="0" fontId="0" fillId="0" borderId="84" xfId="0" applyBorder="1" applyAlignment="1">
      <alignment horizontal="center" vertical="center" wrapText="1"/>
    </xf>
    <xf numFmtId="0" fontId="8" fillId="4" borderId="7" xfId="0" applyFont="1" applyFill="1" applyBorder="1" applyAlignment="1">
      <alignment horizontal="left" vertical="center" wrapText="1"/>
    </xf>
    <xf numFmtId="0" fontId="8" fillId="4" borderId="88" xfId="0" applyFont="1" applyFill="1" applyBorder="1" applyAlignment="1">
      <alignment horizontal="left" vertical="center" wrapText="1"/>
    </xf>
    <xf numFmtId="0" fontId="0" fillId="0" borderId="83" xfId="0" applyBorder="1" applyAlignment="1">
      <alignment horizontal="center" vertical="center"/>
    </xf>
    <xf numFmtId="0" fontId="0" fillId="3" borderId="83" xfId="0" applyFill="1" applyBorder="1" applyAlignment="1">
      <alignment horizontal="center" vertical="center"/>
    </xf>
    <xf numFmtId="0" fontId="6" fillId="0" borderId="3" xfId="0" applyFont="1" applyBorder="1" applyAlignment="1">
      <alignment horizontal="right" wrapText="1"/>
    </xf>
    <xf numFmtId="0" fontId="6" fillId="0" borderId="87" xfId="0" applyFont="1" applyBorder="1" applyAlignment="1">
      <alignment horizontal="right" wrapText="1"/>
    </xf>
    <xf numFmtId="0" fontId="0" fillId="7" borderId="9" xfId="0" applyFill="1" applyBorder="1" applyAlignment="1">
      <alignment horizontal="center" vertical="top" wrapText="1"/>
    </xf>
    <xf numFmtId="0" fontId="0" fillId="7" borderId="10" xfId="0" applyFill="1" applyBorder="1" applyAlignment="1">
      <alignment horizontal="center" vertical="top" wrapText="1"/>
    </xf>
    <xf numFmtId="0" fontId="6" fillId="3" borderId="8"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0" borderId="5" xfId="0" applyFont="1" applyBorder="1" applyAlignment="1">
      <alignment horizontal="right" wrapText="1"/>
    </xf>
    <xf numFmtId="0" fontId="6" fillId="0" borderId="77" xfId="0" applyFont="1" applyBorder="1" applyAlignment="1">
      <alignment horizontal="right" wrapText="1"/>
    </xf>
    <xf numFmtId="0" fontId="6" fillId="7" borderId="5" xfId="0" applyFont="1" applyFill="1" applyBorder="1" applyAlignment="1">
      <alignment horizontal="center" wrapText="1"/>
    </xf>
    <xf numFmtId="0" fontId="0" fillId="0" borderId="15"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9" xfId="0" applyBorder="1" applyAlignment="1">
      <alignment horizontal="center" vertical="center" wrapText="1"/>
    </xf>
    <xf numFmtId="0" fontId="0" fillId="3" borderId="5" xfId="0" applyFill="1" applyBorder="1" applyAlignment="1">
      <alignment horizontal="center" vertical="center"/>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3" borderId="8" xfId="0" applyFill="1" applyBorder="1" applyAlignment="1">
      <alignment vertical="center" wrapText="1"/>
    </xf>
    <xf numFmtId="0" fontId="0" fillId="3" borderId="7" xfId="0" applyFill="1" applyBorder="1" applyAlignment="1">
      <alignment vertical="center" wrapText="1"/>
    </xf>
    <xf numFmtId="0" fontId="0" fillId="3" borderId="2" xfId="0" applyFill="1" applyBorder="1" applyAlignment="1">
      <alignment vertical="center" wrapText="1"/>
    </xf>
    <xf numFmtId="0" fontId="0" fillId="3" borderId="78" xfId="0" applyFill="1" applyBorder="1" applyAlignment="1">
      <alignment vertical="center" wrapText="1"/>
    </xf>
    <xf numFmtId="0" fontId="0" fillId="3" borderId="0" xfId="0" applyFill="1" applyAlignment="1">
      <alignment vertical="center" wrapText="1"/>
    </xf>
    <xf numFmtId="0" fontId="0" fillId="3" borderId="79" xfId="0" applyFill="1" applyBorder="1" applyAlignment="1">
      <alignment vertical="center" wrapText="1"/>
    </xf>
    <xf numFmtId="0" fontId="0" fillId="7" borderId="8" xfId="0" applyFill="1" applyBorder="1" applyAlignment="1">
      <alignment horizontal="center" vertical="top" wrapText="1"/>
    </xf>
    <xf numFmtId="0" fontId="0" fillId="7" borderId="2" xfId="0" applyFill="1" applyBorder="1" applyAlignment="1">
      <alignment horizontal="center" vertical="top" wrapText="1"/>
    </xf>
    <xf numFmtId="0" fontId="0" fillId="3" borderId="15" xfId="0" applyFill="1" applyBorder="1" applyAlignment="1">
      <alignment horizontal="center" vertical="center" wrapText="1"/>
    </xf>
    <xf numFmtId="0" fontId="0" fillId="3" borderId="5" xfId="0" applyFill="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center" vertical="center" wrapText="1"/>
    </xf>
    <xf numFmtId="0" fontId="3" fillId="0" borderId="73" xfId="0" applyFont="1" applyBorder="1" applyAlignment="1">
      <alignment horizontal="right" vertical="center" wrapText="1"/>
    </xf>
    <xf numFmtId="0" fontId="3" fillId="0" borderId="0" xfId="0" applyFont="1" applyAlignment="1">
      <alignment horizontal="right" vertical="center" wrapText="1"/>
    </xf>
    <xf numFmtId="0" fontId="4" fillId="0" borderId="73" xfId="0" applyFont="1" applyBorder="1" applyAlignment="1">
      <alignment horizontal="left" vertical="top" wrapText="1"/>
    </xf>
    <xf numFmtId="0" fontId="4" fillId="0" borderId="0" xfId="0" applyFont="1" applyAlignment="1">
      <alignment horizontal="left" vertical="top" wrapText="1"/>
    </xf>
    <xf numFmtId="0" fontId="4" fillId="0" borderId="74" xfId="0" applyFont="1" applyBorder="1" applyAlignment="1">
      <alignment horizontal="left" vertical="top" wrapText="1"/>
    </xf>
    <xf numFmtId="0" fontId="4" fillId="0" borderId="134" xfId="0" applyFont="1" applyBorder="1" applyAlignment="1">
      <alignment horizontal="left" vertical="top" wrapText="1"/>
    </xf>
    <xf numFmtId="0" fontId="4" fillId="0" borderId="12" xfId="0" applyFont="1" applyBorder="1" applyAlignment="1">
      <alignment horizontal="left" vertical="top" wrapText="1"/>
    </xf>
    <xf numFmtId="0" fontId="4" fillId="0" borderId="135" xfId="0" applyFont="1" applyBorder="1" applyAlignment="1">
      <alignment horizontal="left" vertical="top" wrapText="1"/>
    </xf>
    <xf numFmtId="0" fontId="0" fillId="0" borderId="138" xfId="0" applyBorder="1" applyAlignment="1">
      <alignment horizontal="center" vertical="center" wrapText="1"/>
    </xf>
    <xf numFmtId="0" fontId="8" fillId="4" borderId="12" xfId="0" applyFont="1" applyFill="1" applyBorder="1" applyAlignment="1">
      <alignment horizontal="left" vertical="center" wrapText="1"/>
    </xf>
    <xf numFmtId="0" fontId="8" fillId="4" borderId="135" xfId="0" applyFont="1" applyFill="1" applyBorder="1" applyAlignment="1">
      <alignment horizontal="left" vertical="center" wrapText="1"/>
    </xf>
    <xf numFmtId="0" fontId="0" fillId="0" borderId="139" xfId="0" applyBorder="1" applyAlignment="1">
      <alignment horizontal="center" vertical="center" wrapText="1"/>
    </xf>
    <xf numFmtId="0" fontId="0" fillId="2" borderId="6" xfId="0" applyFill="1" applyBorder="1" applyAlignment="1">
      <alignment horizontal="center" vertical="top" wrapText="1"/>
    </xf>
    <xf numFmtId="0" fontId="0" fillId="2" borderId="136" xfId="0" applyFill="1" applyBorder="1" applyAlignment="1">
      <alignment horizontal="center" vertical="top" wrapText="1"/>
    </xf>
    <xf numFmtId="0" fontId="0" fillId="2" borderId="76" xfId="0" applyFill="1" applyBorder="1" applyAlignment="1">
      <alignment horizontal="center" vertical="top" wrapText="1"/>
    </xf>
    <xf numFmtId="0" fontId="0" fillId="2" borderId="7" xfId="0" applyFill="1" applyBorder="1" applyAlignment="1">
      <alignment horizontal="center" vertical="top" wrapText="1"/>
    </xf>
    <xf numFmtId="0" fontId="0" fillId="2" borderId="2" xfId="0" applyFill="1" applyBorder="1" applyAlignment="1">
      <alignment horizontal="center" vertical="top" wrapText="1"/>
    </xf>
    <xf numFmtId="0" fontId="4" fillId="0" borderId="0" xfId="0" applyFont="1" applyAlignment="1">
      <alignment horizontal="right" vertical="center"/>
    </xf>
    <xf numFmtId="0" fontId="0" fillId="0" borderId="0" xfId="0" applyAlignment="1">
      <alignment horizontal="right" vertical="center"/>
    </xf>
    <xf numFmtId="0" fontId="30" fillId="7" borderId="137" xfId="0" applyFont="1" applyFill="1" applyBorder="1" applyAlignment="1" applyProtection="1">
      <alignment horizontal="center" vertical="center" wrapText="1"/>
      <protection locked="0"/>
    </xf>
    <xf numFmtId="0" fontId="30" fillId="7" borderId="138" xfId="0" applyFont="1" applyFill="1" applyBorder="1" applyAlignment="1" applyProtection="1">
      <alignment horizontal="center" vertical="center" wrapText="1"/>
      <protection locked="0"/>
    </xf>
    <xf numFmtId="0" fontId="30" fillId="7" borderId="139" xfId="0" applyFont="1" applyFill="1" applyBorder="1" applyAlignment="1" applyProtection="1">
      <alignment horizontal="center" vertical="center" wrapText="1"/>
      <protection locked="0"/>
    </xf>
    <xf numFmtId="0" fontId="30" fillId="7" borderId="83" xfId="0" applyFont="1" applyFill="1" applyBorder="1" applyAlignment="1" applyProtection="1">
      <alignment horizontal="center" vertical="center" wrapText="1"/>
      <protection locked="0"/>
    </xf>
    <xf numFmtId="0" fontId="30" fillId="7" borderId="5" xfId="0" applyFont="1" applyFill="1" applyBorder="1" applyAlignment="1" applyProtection="1">
      <alignment horizontal="center" vertical="center" wrapText="1"/>
      <protection locked="0"/>
    </xf>
    <xf numFmtId="0" fontId="30" fillId="7" borderId="77" xfId="0" applyFont="1" applyFill="1" applyBorder="1" applyAlignment="1" applyProtection="1">
      <alignment horizontal="center" vertical="center" wrapText="1"/>
      <protection locked="0"/>
    </xf>
    <xf numFmtId="0" fontId="30" fillId="7" borderId="84" xfId="0" applyFont="1" applyFill="1" applyBorder="1" applyAlignment="1" applyProtection="1">
      <alignment horizontal="center" vertical="center" wrapText="1"/>
      <protection locked="0"/>
    </xf>
    <xf numFmtId="0" fontId="30" fillId="7" borderId="85" xfId="0" applyFont="1" applyFill="1" applyBorder="1" applyAlignment="1" applyProtection="1">
      <alignment horizontal="center" vertical="center" wrapText="1"/>
      <protection locked="0"/>
    </xf>
    <xf numFmtId="0" fontId="30" fillId="7" borderId="86" xfId="0" applyFont="1" applyFill="1" applyBorder="1" applyAlignment="1" applyProtection="1">
      <alignment horizontal="center" vertical="center" wrapText="1"/>
      <protection locked="0"/>
    </xf>
    <xf numFmtId="0" fontId="0" fillId="0" borderId="140" xfId="0"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3" borderId="94" xfId="0" applyFill="1" applyBorder="1" applyAlignment="1">
      <alignment horizontal="center" vertical="center" wrapText="1"/>
    </xf>
    <xf numFmtId="0" fontId="0" fillId="0" borderId="3" xfId="0" applyBorder="1" applyAlignment="1">
      <alignment vertical="center" wrapText="1"/>
    </xf>
    <xf numFmtId="0" fontId="0" fillId="0" borderId="11" xfId="0" applyBorder="1" applyAlignment="1">
      <alignment vertical="center" wrapText="1"/>
    </xf>
    <xf numFmtId="0" fontId="0" fillId="0" borderId="4" xfId="0" applyBorder="1" applyAlignment="1">
      <alignment vertical="center" wrapText="1"/>
    </xf>
    <xf numFmtId="0" fontId="6" fillId="0" borderId="3" xfId="0" applyFont="1" applyBorder="1" applyAlignment="1">
      <alignment horizontal="center" vertical="center" wrapText="1"/>
    </xf>
    <xf numFmtId="0" fontId="6" fillId="0" borderId="87" xfId="0" applyFont="1" applyBorder="1" applyAlignment="1">
      <alignment horizontal="center" vertical="center" wrapText="1"/>
    </xf>
    <xf numFmtId="0" fontId="0" fillId="0" borderId="5" xfId="0" applyBorder="1" applyAlignment="1">
      <alignment horizontal="center" vertical="center"/>
    </xf>
    <xf numFmtId="0" fontId="0" fillId="0" borderId="3" xfId="0" quotePrefix="1" applyBorder="1" applyAlignment="1">
      <alignment horizontal="left"/>
    </xf>
    <xf numFmtId="0" fontId="0" fillId="0" borderId="11" xfId="0" quotePrefix="1" applyBorder="1" applyAlignment="1">
      <alignment horizontal="left"/>
    </xf>
    <xf numFmtId="0" fontId="0" fillId="0" borderId="4" xfId="0" quotePrefix="1" applyBorder="1" applyAlignment="1">
      <alignment horizontal="left"/>
    </xf>
    <xf numFmtId="0" fontId="4" fillId="3" borderId="3" xfId="0" applyFont="1" applyFill="1" applyBorder="1" applyAlignment="1">
      <alignment horizontal="left" vertical="top"/>
    </xf>
    <xf numFmtId="0" fontId="4" fillId="3" borderId="11" xfId="0" applyFont="1" applyFill="1" applyBorder="1" applyAlignment="1">
      <alignment horizontal="left" vertical="top"/>
    </xf>
    <xf numFmtId="0" fontId="4" fillId="3" borderId="4" xfId="0" applyFont="1" applyFill="1" applyBorder="1" applyAlignment="1">
      <alignment horizontal="left" vertical="top"/>
    </xf>
    <xf numFmtId="0" fontId="46" fillId="5" borderId="3"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9" fillId="5" borderId="4" xfId="0" applyFont="1" applyFill="1" applyBorder="1" applyAlignment="1">
      <alignment horizontal="left" vertical="center" wrapText="1"/>
    </xf>
    <xf numFmtId="0" fontId="44" fillId="0" borderId="0" xfId="0" applyFont="1" applyAlignment="1" applyProtection="1">
      <alignment horizontal="left" vertical="top" wrapText="1"/>
      <protection hidden="1"/>
    </xf>
    <xf numFmtId="0" fontId="4" fillId="0" borderId="12" xfId="0" applyFont="1" applyBorder="1" applyAlignment="1">
      <alignment horizontal="left" wrapText="1"/>
    </xf>
    <xf numFmtId="0" fontId="1" fillId="0" borderId="105" xfId="2" applyBorder="1" applyAlignment="1">
      <alignment horizontal="center" vertical="top"/>
    </xf>
    <xf numFmtId="0" fontId="1" fillId="0" borderId="112" xfId="2" applyBorder="1" applyAlignment="1">
      <alignment horizontal="center" vertical="top"/>
    </xf>
    <xf numFmtId="0" fontId="8" fillId="4" borderId="0" xfId="2" applyFont="1" applyFill="1" applyAlignment="1">
      <alignment horizontal="right" vertical="top"/>
    </xf>
    <xf numFmtId="0" fontId="8" fillId="4" borderId="41" xfId="2" applyFont="1" applyFill="1" applyBorder="1" applyAlignment="1">
      <alignment horizontal="right" vertical="top"/>
    </xf>
    <xf numFmtId="0" fontId="8" fillId="4" borderId="0" xfId="2" applyFont="1" applyFill="1" applyAlignment="1">
      <alignment horizontal="right" vertical="top" wrapText="1"/>
    </xf>
    <xf numFmtId="0" fontId="1" fillId="0" borderId="105" xfId="2" applyBorder="1" applyAlignment="1">
      <alignment horizontal="left" vertical="top"/>
    </xf>
    <xf numFmtId="0" fontId="1" fillId="0" borderId="112" xfId="2" applyBorder="1" applyAlignment="1">
      <alignment horizontal="left" vertical="top"/>
    </xf>
    <xf numFmtId="0" fontId="8" fillId="4" borderId="102" xfId="2" applyFont="1" applyFill="1" applyBorder="1" applyAlignment="1">
      <alignment horizontal="right" vertical="top"/>
    </xf>
    <xf numFmtId="0" fontId="8" fillId="4" borderId="116" xfId="2" applyFont="1" applyFill="1" applyBorder="1" applyAlignment="1">
      <alignment horizontal="center" wrapText="1"/>
    </xf>
    <xf numFmtId="0" fontId="1" fillId="0" borderId="109" xfId="2" applyBorder="1" applyAlignment="1">
      <alignment horizontal="center" vertical="top"/>
    </xf>
    <xf numFmtId="0" fontId="1" fillId="0" borderId="108" xfId="2" applyBorder="1" applyAlignment="1">
      <alignment horizontal="center" vertical="top"/>
    </xf>
    <xf numFmtId="0" fontId="1" fillId="0" borderId="127" xfId="2" applyBorder="1" applyAlignment="1">
      <alignment horizontal="center" vertical="top"/>
    </xf>
    <xf numFmtId="0" fontId="1" fillId="0" borderId="126" xfId="2" applyBorder="1" applyAlignment="1">
      <alignment horizontal="center" vertical="top"/>
    </xf>
    <xf numFmtId="0" fontId="1" fillId="0" borderId="125" xfId="2" applyBorder="1" applyAlignment="1">
      <alignment horizontal="left" vertical="top"/>
    </xf>
    <xf numFmtId="0" fontId="1" fillId="0" borderId="124" xfId="2" applyBorder="1" applyAlignment="1">
      <alignment horizontal="left" vertical="top"/>
    </xf>
    <xf numFmtId="0" fontId="8" fillId="4" borderId="102" xfId="2" applyFont="1" applyFill="1" applyBorder="1" applyAlignment="1">
      <alignment horizontal="center" vertical="top" wrapText="1"/>
    </xf>
    <xf numFmtId="0" fontId="8" fillId="4" borderId="102" xfId="2" applyFont="1" applyFill="1" applyBorder="1" applyAlignment="1">
      <alignment horizontal="center" vertical="top"/>
    </xf>
    <xf numFmtId="0" fontId="1" fillId="0" borderId="121" xfId="2" applyBorder="1" applyAlignment="1">
      <alignment horizontal="center" vertical="top"/>
    </xf>
    <xf numFmtId="0" fontId="5" fillId="0" borderId="0" xfId="2" applyFont="1" applyAlignment="1">
      <alignment horizontal="center" vertical="top"/>
    </xf>
    <xf numFmtId="0" fontId="7" fillId="4" borderId="128" xfId="2" applyFont="1" applyFill="1" applyBorder="1" applyAlignment="1">
      <alignment horizontal="center" vertical="top" wrapText="1"/>
    </xf>
    <xf numFmtId="0" fontId="7" fillId="4" borderId="108" xfId="2" applyFont="1" applyFill="1" applyBorder="1" applyAlignment="1">
      <alignment horizontal="center" vertical="top" wrapText="1"/>
    </xf>
    <xf numFmtId="0" fontId="7" fillId="4" borderId="117" xfId="2" applyFont="1" applyFill="1" applyBorder="1" applyAlignment="1">
      <alignment horizontal="center" vertical="top" wrapText="1"/>
    </xf>
    <xf numFmtId="0" fontId="7" fillId="4" borderId="116" xfId="2" applyFont="1" applyFill="1" applyBorder="1" applyAlignment="1">
      <alignment horizontal="center" vertical="top" wrapText="1"/>
    </xf>
    <xf numFmtId="0" fontId="7" fillId="4" borderId="130" xfId="2" applyFont="1" applyFill="1" applyBorder="1" applyAlignment="1">
      <alignment horizontal="center" vertical="top" wrapText="1"/>
    </xf>
    <xf numFmtId="0" fontId="1" fillId="0" borderId="0" xfId="2" applyAlignment="1" applyProtection="1">
      <alignment horizontal="center" vertical="center"/>
      <protection locked="0"/>
    </xf>
    <xf numFmtId="0" fontId="5" fillId="0" borderId="0" xfId="0" applyFont="1" applyAlignment="1">
      <alignment horizontal="left" wrapText="1"/>
    </xf>
    <xf numFmtId="0" fontId="16" fillId="0" borderId="0" xfId="0" applyFont="1" applyAlignment="1">
      <alignment horizontal="center" vertical="center" wrapText="1"/>
    </xf>
    <xf numFmtId="0" fontId="5" fillId="0" borderId="64" xfId="0" applyFont="1" applyBorder="1" applyAlignment="1">
      <alignment horizontal="center" vertical="center" wrapText="1"/>
    </xf>
    <xf numFmtId="0" fontId="5" fillId="0" borderId="53" xfId="0" applyFont="1" applyBorder="1" applyAlignment="1">
      <alignment horizontal="center" vertical="center" wrapText="1"/>
    </xf>
    <xf numFmtId="0" fontId="29" fillId="0" borderId="0" xfId="0" applyFont="1" applyAlignment="1">
      <alignment horizontal="left" wrapText="1"/>
    </xf>
    <xf numFmtId="0" fontId="5" fillId="0" borderId="0" xfId="0" applyFont="1" applyAlignment="1">
      <alignment horizontal="left" vertical="center" wrapText="1"/>
    </xf>
    <xf numFmtId="0" fontId="16" fillId="0" borderId="70" xfId="0" applyFont="1" applyBorder="1" applyAlignment="1">
      <alignment horizontal="center" vertical="center" wrapText="1"/>
    </xf>
    <xf numFmtId="0" fontId="16" fillId="0" borderId="69" xfId="0" applyFont="1" applyBorder="1" applyAlignment="1">
      <alignment horizontal="center" vertical="center" wrapText="1"/>
    </xf>
    <xf numFmtId="0" fontId="16" fillId="0" borderId="71" xfId="0" applyFont="1" applyBorder="1" applyAlignment="1">
      <alignment horizontal="center" vertical="center" wrapText="1"/>
    </xf>
    <xf numFmtId="0" fontId="5" fillId="0" borderId="16" xfId="0" applyFont="1" applyBorder="1" applyAlignment="1">
      <alignment horizontal="center" vertical="center"/>
    </xf>
    <xf numFmtId="0" fontId="5" fillId="0" borderId="43" xfId="0" applyFont="1" applyBorder="1" applyAlignment="1">
      <alignment horizontal="center" vertical="center"/>
    </xf>
    <xf numFmtId="0" fontId="5" fillId="0" borderId="0" xfId="0" applyFont="1" applyAlignment="1">
      <alignment horizontal="center" vertical="center" wrapText="1"/>
    </xf>
    <xf numFmtId="0" fontId="5" fillId="0" borderId="18" xfId="0" applyFont="1" applyBorder="1" applyAlignment="1">
      <alignment horizontal="center" vertical="center"/>
    </xf>
    <xf numFmtId="0" fontId="5" fillId="0" borderId="26"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4" xfId="0" applyFont="1" applyBorder="1" applyAlignment="1">
      <alignment horizontal="center" vertical="center"/>
    </xf>
    <xf numFmtId="0" fontId="5" fillId="0" borderId="36" xfId="0" applyFont="1" applyBorder="1" applyAlignment="1">
      <alignment horizontal="center" vertical="center"/>
    </xf>
    <xf numFmtId="0" fontId="5" fillId="0" borderId="44" xfId="0" applyFont="1" applyBorder="1" applyAlignment="1">
      <alignment horizontal="center" vertical="center"/>
    </xf>
    <xf numFmtId="0" fontId="5" fillId="0" borderId="42"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8"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31" xfId="0" applyFont="1" applyBorder="1" applyAlignment="1">
      <alignment horizontal="center" vertical="center"/>
    </xf>
    <xf numFmtId="0" fontId="5" fillId="0" borderId="16" xfId="0" applyFont="1" applyBorder="1" applyAlignment="1">
      <alignment horizontal="center" vertical="center" wrapText="1"/>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35"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0" xfId="0" applyFont="1" applyAlignment="1">
      <alignment wrapText="1"/>
    </xf>
    <xf numFmtId="0" fontId="12" fillId="0" borderId="0" xfId="0" applyFont="1" applyAlignment="1">
      <alignment horizontal="center" vertical="center" wrapText="1"/>
    </xf>
    <xf numFmtId="0" fontId="22" fillId="0" borderId="0" xfId="0" applyFont="1" applyAlignment="1">
      <alignment horizontal="left" vertical="center" wrapText="1"/>
    </xf>
    <xf numFmtId="0" fontId="5" fillId="0" borderId="54" xfId="0" applyFont="1" applyBorder="1" applyAlignment="1">
      <alignment horizontal="left" vertical="center" wrapText="1"/>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28" xfId="0" applyFont="1" applyBorder="1" applyAlignment="1">
      <alignment horizontal="center" vertical="center" wrapText="1"/>
    </xf>
    <xf numFmtId="0" fontId="21" fillId="0" borderId="15" xfId="0" applyFont="1" applyBorder="1" applyAlignment="1">
      <alignment horizontal="center" vertical="center" wrapText="1"/>
    </xf>
    <xf numFmtId="0" fontId="5" fillId="0" borderId="16" xfId="0" quotePrefix="1" applyFont="1" applyBorder="1" applyAlignment="1">
      <alignment horizontal="center" vertical="center" wrapText="1"/>
    </xf>
    <xf numFmtId="0" fontId="16" fillId="0" borderId="65" xfId="0" applyFont="1" applyBorder="1" applyAlignment="1">
      <alignment horizontal="center" vertical="center" wrapText="1"/>
    </xf>
    <xf numFmtId="0" fontId="16" fillId="0" borderId="66" xfId="0" applyFont="1" applyBorder="1" applyAlignment="1">
      <alignment horizontal="center" vertical="center" wrapText="1"/>
    </xf>
    <xf numFmtId="0" fontId="16" fillId="0" borderId="67"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68"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65" xfId="0" applyFont="1" applyBorder="1" applyAlignment="1">
      <alignment horizontal="center" vertical="center"/>
    </xf>
    <xf numFmtId="0" fontId="16" fillId="0" borderId="66" xfId="0" applyFont="1" applyBorder="1" applyAlignment="1">
      <alignment horizontal="center" vertical="center"/>
    </xf>
    <xf numFmtId="0" fontId="16" fillId="0" borderId="67" xfId="0" applyFont="1" applyBorder="1" applyAlignment="1">
      <alignment horizontal="center" vertical="center"/>
    </xf>
    <xf numFmtId="0" fontId="16" fillId="0" borderId="70" xfId="0" applyFont="1" applyBorder="1" applyAlignment="1">
      <alignment horizontal="center" vertical="center"/>
    </xf>
    <xf numFmtId="0" fontId="16" fillId="0" borderId="69" xfId="0" applyFont="1" applyBorder="1" applyAlignment="1">
      <alignment horizontal="center" vertical="center"/>
    </xf>
    <xf numFmtId="0" fontId="16" fillId="0" borderId="71" xfId="0" applyFont="1" applyBorder="1" applyAlignment="1">
      <alignment horizontal="center" vertical="center"/>
    </xf>
    <xf numFmtId="0" fontId="16" fillId="0" borderId="89" xfId="0" applyFont="1" applyBorder="1" applyAlignment="1">
      <alignment horizontal="center" vertical="center" wrapText="1"/>
    </xf>
    <xf numFmtId="0" fontId="16" fillId="0" borderId="90" xfId="0" applyFont="1" applyBorder="1" applyAlignment="1">
      <alignment horizontal="center" vertical="center" wrapText="1"/>
    </xf>
    <xf numFmtId="0" fontId="16" fillId="0" borderId="57" xfId="0" applyFont="1" applyBorder="1" applyAlignment="1">
      <alignment horizontal="center" vertical="center" wrapText="1"/>
    </xf>
    <xf numFmtId="0" fontId="16" fillId="0" borderId="91" xfId="0" applyFont="1" applyBorder="1" applyAlignment="1">
      <alignment horizontal="center" vertical="center"/>
    </xf>
    <xf numFmtId="0" fontId="16" fillId="0" borderId="92" xfId="0" applyFont="1" applyBorder="1" applyAlignment="1">
      <alignment horizontal="center" vertical="center"/>
    </xf>
    <xf numFmtId="0" fontId="12" fillId="0" borderId="95" xfId="0" applyFont="1" applyBorder="1" applyAlignment="1">
      <alignment horizontal="center" vertical="center" wrapText="1"/>
    </xf>
    <xf numFmtId="0" fontId="12" fillId="0" borderId="98" xfId="0" applyFont="1" applyBorder="1" applyAlignment="1">
      <alignment horizontal="center" vertical="center" wrapText="1"/>
    </xf>
    <xf numFmtId="0" fontId="12" fillId="0" borderId="96" xfId="0" applyFont="1" applyBorder="1" applyAlignment="1">
      <alignment horizontal="center" vertical="center" wrapText="1"/>
    </xf>
    <xf numFmtId="0" fontId="12" fillId="0" borderId="97" xfId="0" applyFont="1" applyBorder="1" applyAlignment="1">
      <alignment horizontal="center" vertical="center" wrapText="1"/>
    </xf>
    <xf numFmtId="0" fontId="54" fillId="4" borderId="0" xfId="0" applyFont="1" applyFill="1" applyAlignment="1">
      <alignment horizontal="left" vertical="top" wrapText="1"/>
    </xf>
    <xf numFmtId="0" fontId="54" fillId="4" borderId="7" xfId="0" applyFont="1" applyFill="1" applyBorder="1" applyAlignment="1">
      <alignment horizontal="left" vertical="top" wrapText="1"/>
    </xf>
    <xf numFmtId="0" fontId="55" fillId="4" borderId="0" xfId="0" applyFont="1" applyFill="1" applyAlignment="1">
      <alignment horizontal="right" vertical="top" wrapText="1"/>
    </xf>
    <xf numFmtId="0" fontId="34" fillId="4" borderId="0" xfId="0" applyFont="1" applyFill="1" applyAlignment="1">
      <alignment horizontal="right" vertical="top" wrapText="1"/>
    </xf>
    <xf numFmtId="0" fontId="54" fillId="4" borderId="80" xfId="0" applyFont="1" applyFill="1" applyBorder="1" applyAlignment="1">
      <alignment horizontal="left" vertical="top" wrapText="1"/>
    </xf>
    <xf numFmtId="0" fontId="54" fillId="4" borderId="81" xfId="0" applyFont="1" applyFill="1" applyBorder="1" applyAlignment="1">
      <alignment horizontal="left" vertical="top" wrapText="1"/>
    </xf>
    <xf numFmtId="0" fontId="56" fillId="4" borderId="81" xfId="0" applyFont="1" applyFill="1" applyBorder="1" applyAlignment="1">
      <alignment horizontal="right" vertical="top" wrapText="1"/>
    </xf>
    <xf numFmtId="0" fontId="56" fillId="4" borderId="82" xfId="0" applyFont="1" applyFill="1" applyBorder="1" applyAlignment="1">
      <alignment horizontal="right" vertical="top" wrapText="1"/>
    </xf>
    <xf numFmtId="0" fontId="4" fillId="4" borderId="83"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77" xfId="0" applyFont="1" applyFill="1" applyBorder="1" applyAlignment="1">
      <alignment horizontal="left" vertical="center" wrapText="1"/>
    </xf>
    <xf numFmtId="0" fontId="4" fillId="4" borderId="76" xfId="0" applyFont="1" applyFill="1" applyBorder="1" applyAlignment="1">
      <alignment horizontal="left" vertical="center" wrapText="1"/>
    </xf>
    <xf numFmtId="0" fontId="4" fillId="4" borderId="134" xfId="0" applyFont="1" applyFill="1" applyBorder="1" applyAlignment="1">
      <alignment horizontal="left" vertical="center" wrapText="1"/>
    </xf>
    <xf numFmtId="0" fontId="4" fillId="4" borderId="94" xfId="0" applyFont="1" applyFill="1" applyBorder="1" applyAlignment="1">
      <alignment horizontal="left" vertical="center" wrapText="1"/>
    </xf>
    <xf numFmtId="0" fontId="4" fillId="5" borderId="137" xfId="0" applyFont="1" applyFill="1" applyBorder="1" applyAlignment="1">
      <alignment horizontal="left" vertical="center" wrapText="1"/>
    </xf>
    <xf numFmtId="0" fontId="4" fillId="5" borderId="138" xfId="0" applyFont="1" applyFill="1" applyBorder="1" applyAlignment="1">
      <alignment horizontal="left" vertical="center" wrapText="1"/>
    </xf>
    <xf numFmtId="0" fontId="4" fillId="5" borderId="139" xfId="0" applyFont="1" applyFill="1" applyBorder="1" applyAlignment="1">
      <alignment horizontal="left" vertical="center" wrapText="1"/>
    </xf>
    <xf numFmtId="0" fontId="4" fillId="5" borderId="83" xfId="0" applyFont="1" applyFill="1" applyBorder="1" applyAlignment="1">
      <alignment horizontal="left" vertical="center" wrapText="1"/>
    </xf>
    <xf numFmtId="0" fontId="1" fillId="4" borderId="106" xfId="2" applyFont="1" applyFill="1" applyBorder="1" applyAlignment="1">
      <alignment horizontal="center" vertical="top" wrapText="1"/>
    </xf>
    <xf numFmtId="0" fontId="1" fillId="4" borderId="105" xfId="2" applyFont="1" applyFill="1" applyBorder="1" applyAlignment="1">
      <alignment horizontal="center" vertical="top"/>
    </xf>
    <xf numFmtId="0" fontId="1" fillId="4" borderId="129" xfId="2" applyFont="1" applyFill="1" applyBorder="1" applyAlignment="1">
      <alignment horizontal="center" vertical="top"/>
    </xf>
    <xf numFmtId="0" fontId="1" fillId="4" borderId="112" xfId="2" applyFont="1" applyFill="1" applyBorder="1" applyAlignment="1">
      <alignment horizontal="center" vertical="top"/>
    </xf>
    <xf numFmtId="0" fontId="1" fillId="4" borderId="131" xfId="2" applyFont="1" applyFill="1" applyBorder="1" applyAlignment="1">
      <alignment horizontal="center" vertical="top" wrapText="1"/>
    </xf>
    <xf numFmtId="0" fontId="1" fillId="4" borderId="106" xfId="2" applyFont="1" applyFill="1" applyBorder="1" applyAlignment="1">
      <alignment horizontal="center" vertical="top" wrapText="1"/>
    </xf>
    <xf numFmtId="0" fontId="1" fillId="4" borderId="109" xfId="2" applyFont="1" applyFill="1" applyBorder="1" applyAlignment="1">
      <alignment horizontal="center" vertical="top" wrapText="1"/>
    </xf>
    <xf numFmtId="0" fontId="4" fillId="4" borderId="103" xfId="2" applyFont="1" applyFill="1" applyBorder="1" applyAlignment="1">
      <alignment vertical="top"/>
    </xf>
    <xf numFmtId="0" fontId="4" fillId="4" borderId="30" xfId="2" applyFont="1" applyFill="1" applyBorder="1" applyAlignment="1">
      <alignment horizontal="right" vertical="top" wrapText="1"/>
    </xf>
    <xf numFmtId="0" fontId="4" fillId="4" borderId="118" xfId="2" applyFont="1" applyFill="1" applyBorder="1" applyAlignment="1">
      <alignment horizontal="center"/>
    </xf>
    <xf numFmtId="0" fontId="4" fillId="4" borderId="102" xfId="2" applyFont="1" applyFill="1" applyBorder="1" applyAlignment="1">
      <alignment horizontal="center" vertical="top" wrapText="1"/>
    </xf>
    <xf numFmtId="0" fontId="4" fillId="4" borderId="102" xfId="2" applyFont="1" applyFill="1" applyBorder="1" applyAlignment="1">
      <alignment horizontal="center" wrapText="1"/>
    </xf>
    <xf numFmtId="0" fontId="4" fillId="4" borderId="102" xfId="2" applyFont="1" applyFill="1" applyBorder="1" applyAlignment="1">
      <alignment horizontal="center" vertical="top"/>
    </xf>
    <xf numFmtId="0" fontId="4" fillId="4" borderId="117" xfId="2" applyFont="1" applyFill="1" applyBorder="1" applyAlignment="1">
      <alignment horizontal="center" wrapText="1"/>
    </xf>
    <xf numFmtId="0" fontId="4" fillId="4" borderId="116" xfId="2" applyFont="1" applyFill="1" applyBorder="1" applyAlignment="1">
      <alignment horizontal="center" wrapText="1"/>
    </xf>
    <xf numFmtId="0" fontId="4" fillId="4" borderId="115" xfId="2" applyFont="1" applyFill="1" applyBorder="1" applyAlignment="1">
      <alignment horizontal="center"/>
    </xf>
    <xf numFmtId="0" fontId="4" fillId="4" borderId="103" xfId="2" applyFont="1" applyFill="1" applyBorder="1" applyAlignment="1">
      <alignment horizontal="right" vertical="top"/>
    </xf>
    <xf numFmtId="0" fontId="4" fillId="4" borderId="0" xfId="2" applyFont="1" applyFill="1" applyAlignment="1">
      <alignment horizontal="right" vertical="top"/>
    </xf>
    <xf numFmtId="0" fontId="4" fillId="4" borderId="41" xfId="2" applyFont="1" applyFill="1" applyBorder="1" applyAlignment="1">
      <alignment horizontal="right" vertical="top"/>
    </xf>
    <xf numFmtId="0" fontId="50" fillId="4" borderId="33" xfId="5" applyFont="1" applyFill="1" applyBorder="1" applyAlignment="1">
      <alignment horizontal="right" vertical="center" wrapText="1"/>
    </xf>
    <xf numFmtId="0" fontId="50" fillId="4" borderId="27" xfId="5" applyFont="1" applyFill="1" applyBorder="1" applyAlignment="1">
      <alignment horizontal="left" vertical="center" wrapText="1"/>
    </xf>
    <xf numFmtId="0" fontId="50" fillId="4" borderId="40" xfId="5" applyFont="1" applyFill="1" applyBorder="1" applyAlignment="1">
      <alignment horizontal="left" vertical="center" wrapText="1"/>
    </xf>
    <xf numFmtId="0" fontId="50" fillId="4" borderId="30" xfId="2" applyFont="1" applyFill="1" applyBorder="1" applyAlignment="1">
      <alignment horizontal="left" vertical="top" wrapText="1"/>
    </xf>
    <xf numFmtId="0" fontId="4" fillId="4" borderId="102" xfId="2" applyFont="1" applyFill="1" applyBorder="1" applyAlignment="1">
      <alignment horizontal="center" vertical="top"/>
    </xf>
    <xf numFmtId="0" fontId="4" fillId="6" borderId="0" xfId="2" applyFont="1" applyFill="1" applyAlignment="1">
      <alignment horizontal="center" vertical="top"/>
    </xf>
    <xf numFmtId="0" fontId="4" fillId="6" borderId="41" xfId="2" applyFont="1" applyFill="1" applyBorder="1" applyAlignment="1">
      <alignment horizontal="center" vertical="top"/>
    </xf>
    <xf numFmtId="0" fontId="8" fillId="4" borderId="102" xfId="3" applyFont="1" applyFill="1" applyBorder="1" applyAlignment="1">
      <alignment horizontal="center"/>
    </xf>
  </cellXfs>
  <cellStyles count="6">
    <cellStyle name="Hyperlink" xfId="1" builtinId="8"/>
    <cellStyle name="Normal" xfId="0" builtinId="0"/>
    <cellStyle name="Normal 2" xfId="3" xr:uid="{04FEDAFC-5DD8-4EA9-ACED-A56570176D80}"/>
    <cellStyle name="Normal 2 2" xfId="2" xr:uid="{E929B191-10D7-4CF3-B28C-B138155911DB}"/>
    <cellStyle name="Normal 3" xfId="5" xr:uid="{1448877C-F708-48E8-8E82-2E9FC2EB2D67}"/>
    <cellStyle name="Percent 2 2" xfId="4" xr:uid="{898305D1-A6C3-4BA9-94E4-168A4780BE5C}"/>
  </cellStyles>
  <dxfs count="0"/>
  <tableStyles count="0" defaultTableStyle="TableStyleMedium2" defaultPivotStyle="PivotStyleLight16"/>
  <colors>
    <mruColors>
      <color rgb="FFF1E3C5"/>
      <color rgb="FF76933C"/>
      <color rgb="FF87C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tmp"/></Relationships>
</file>

<file path=xl/drawings/drawing1.xml><?xml version="1.0" encoding="utf-8"?>
<xdr:wsDr xmlns:xdr="http://schemas.openxmlformats.org/drawingml/2006/spreadsheetDrawing" xmlns:a="http://schemas.openxmlformats.org/drawingml/2006/main">
  <xdr:twoCellAnchor editAs="oneCell">
    <xdr:from>
      <xdr:col>9</xdr:col>
      <xdr:colOff>247091</xdr:colOff>
      <xdr:row>0</xdr:row>
      <xdr:rowOff>0</xdr:rowOff>
    </xdr:from>
    <xdr:to>
      <xdr:col>9</xdr:col>
      <xdr:colOff>1113866</xdr:colOff>
      <xdr:row>1</xdr:row>
      <xdr:rowOff>38100</xdr:rowOff>
    </xdr:to>
    <xdr:pic>
      <xdr:nvPicPr>
        <xdr:cNvPr id="3" name="Picture 2" descr="A white circle contains an abstract, stylized, black design of the flat iron mountains.  The words &quot;CITY OF BOULDER&quot; are written in capitalized, black text, in the bottom of the circle. A thin black border outlines the circle.">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6040000}"/>
            </a:ext>
          </a:extLst>
        </xdr:cNvPr>
        <xdr:cNvPicPr>
          <a:picLocks noChangeAspect="1"/>
        </xdr:cNvPicPr>
      </xdr:nvPicPr>
      <xdr:blipFill>
        <a:blip xmlns:r="http://schemas.openxmlformats.org/officeDocument/2006/relationships" r:embed="rId1"/>
        <a:stretch>
          <a:fillRect/>
        </a:stretch>
      </xdr:blipFill>
      <xdr:spPr>
        <a:xfrm>
          <a:off x="13425209" y="0"/>
          <a:ext cx="866775" cy="85986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333375</xdr:colOff>
          <xdr:row>16</xdr:row>
          <xdr:rowOff>57150</xdr:rowOff>
        </xdr:from>
        <xdr:to>
          <xdr:col>2</xdr:col>
          <xdr:colOff>600075</xdr:colOff>
          <xdr:row>16</xdr:row>
          <xdr:rowOff>295275</xdr:rowOff>
        </xdr:to>
        <xdr:sp macro="" textlink="">
          <xdr:nvSpPr>
            <xdr:cNvPr id="1039" name="Check Box 15" descr="Checkbox. Click to select box if project is new construction and less than $500,000 construction valuation."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17</xdr:row>
          <xdr:rowOff>57150</xdr:rowOff>
        </xdr:from>
        <xdr:to>
          <xdr:col>2</xdr:col>
          <xdr:colOff>600075</xdr:colOff>
          <xdr:row>17</xdr:row>
          <xdr:rowOff>295275</xdr:rowOff>
        </xdr:to>
        <xdr:sp macro="" textlink="">
          <xdr:nvSpPr>
            <xdr:cNvPr id="1042" name="Check Box 18" descr="Checkbox. Click to select box if project is new construction and greater than or equal to $500,000 construction valuation."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20</xdr:row>
          <xdr:rowOff>57150</xdr:rowOff>
        </xdr:from>
        <xdr:to>
          <xdr:col>2</xdr:col>
          <xdr:colOff>600075</xdr:colOff>
          <xdr:row>20</xdr:row>
          <xdr:rowOff>295275</xdr:rowOff>
        </xdr:to>
        <xdr:sp macro="" textlink="">
          <xdr:nvSpPr>
            <xdr:cNvPr id="1043" name="Check Box 19" descr="Checkbox. Click to select box if project is an Addition and less than $500,000 construction valuation."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21</xdr:row>
          <xdr:rowOff>57150</xdr:rowOff>
        </xdr:from>
        <xdr:to>
          <xdr:col>2</xdr:col>
          <xdr:colOff>600075</xdr:colOff>
          <xdr:row>21</xdr:row>
          <xdr:rowOff>295275</xdr:rowOff>
        </xdr:to>
        <xdr:sp macro="" textlink="">
          <xdr:nvSpPr>
            <xdr:cNvPr id="1044" name="Check Box 20" descr="Checkbox. Click to select box if project is an Addition and greater than or equal to $500,000 construction valuation."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24</xdr:row>
          <xdr:rowOff>57150</xdr:rowOff>
        </xdr:from>
        <xdr:to>
          <xdr:col>2</xdr:col>
          <xdr:colOff>600075</xdr:colOff>
          <xdr:row>24</xdr:row>
          <xdr:rowOff>295275</xdr:rowOff>
        </xdr:to>
        <xdr:sp macro="" textlink="">
          <xdr:nvSpPr>
            <xdr:cNvPr id="1045" name="Check Box 21" descr="Checkbox. Click to select box if project is a Level 1 or Level 2 Alteration."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25</xdr:row>
          <xdr:rowOff>57150</xdr:rowOff>
        </xdr:from>
        <xdr:to>
          <xdr:col>2</xdr:col>
          <xdr:colOff>600075</xdr:colOff>
          <xdr:row>25</xdr:row>
          <xdr:rowOff>295275</xdr:rowOff>
        </xdr:to>
        <xdr:sp macro="" textlink="">
          <xdr:nvSpPr>
            <xdr:cNvPr id="1047" name="Check Box 23" descr="Checkbox. Click to select box if project is a Level 3 alteration."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26</xdr:row>
          <xdr:rowOff>57150</xdr:rowOff>
        </xdr:from>
        <xdr:to>
          <xdr:col>2</xdr:col>
          <xdr:colOff>600075</xdr:colOff>
          <xdr:row>26</xdr:row>
          <xdr:rowOff>295275</xdr:rowOff>
        </xdr:to>
        <xdr:sp macro="" textlink="">
          <xdr:nvSpPr>
            <xdr:cNvPr id="1049" name="Check Box 25" descr="Checkbox. Click to select box if project is a Level 3 Alteration that includes both substantial mechanical alteration AND substantial envelope alteration. Unclick the prior Level 3 alteration box if selected."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6</xdr:col>
      <xdr:colOff>38100</xdr:colOff>
      <xdr:row>0</xdr:row>
      <xdr:rowOff>0</xdr:rowOff>
    </xdr:from>
    <xdr:to>
      <xdr:col>7</xdr:col>
      <xdr:colOff>295275</xdr:colOff>
      <xdr:row>1</xdr:row>
      <xdr:rowOff>9525</xdr:rowOff>
    </xdr:to>
    <xdr:pic>
      <xdr:nvPicPr>
        <xdr:cNvPr id="3" name="Picture 2" descr="A white circle contains an abstract, stylized, black design of the flat iron mountains.  The words &quot;CITY OF BOULDER&quot; are written in capitalized, black text, in the bottom of the circle. A thin black border outlines the circle.">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000-000006040000}"/>
            </a:ext>
          </a:extLst>
        </xdr:cNvPr>
        <xdr:cNvPicPr>
          <a:picLocks noChangeAspect="1"/>
        </xdr:cNvPicPr>
      </xdr:nvPicPr>
      <xdr:blipFill>
        <a:blip xmlns:r="http://schemas.openxmlformats.org/officeDocument/2006/relationships" r:embed="rId1"/>
        <a:stretch>
          <a:fillRect/>
        </a:stretch>
      </xdr:blipFill>
      <xdr:spPr>
        <a:xfrm>
          <a:off x="6638925" y="0"/>
          <a:ext cx="866775" cy="866775"/>
        </a:xfrm>
        <a:prstGeom prst="rect">
          <a:avLst/>
        </a:prstGeom>
      </xdr:spPr>
    </xdr:pic>
    <xdr:clientData/>
  </xdr:twoCellAnchor>
  <xdr:oneCellAnchor>
    <xdr:from>
      <xdr:col>6</xdr:col>
      <xdr:colOff>38100</xdr:colOff>
      <xdr:row>39</xdr:row>
      <xdr:rowOff>0</xdr:rowOff>
    </xdr:from>
    <xdr:ext cx="860425" cy="866775"/>
    <xdr:pic>
      <xdr:nvPicPr>
        <xdr:cNvPr id="2" name="Picture 1" descr="A white circle contains an abstract, stylized, black design of the flat iron mountains.  The words &quot;CITY OF BOULDER&quot; are written in capitalized, black text, in the bottom of the circle. A thin black border outlines the circle.">
          <a:extLst>
            <a:ext uri="{FF2B5EF4-FFF2-40B4-BE49-F238E27FC236}">
              <a16:creationId xmlns:a16="http://schemas.microsoft.com/office/drawing/2014/main" id="{C6A8D4F2-EDE4-42BE-9B8D-F4DD65209F85}"/>
            </a:ext>
            <a:ext uri="{147F2762-F138-4A5C-976F-8EAC2B608ADB}">
              <a16:predDERef xmlns:a16="http://schemas.microsoft.com/office/drawing/2014/main" pred="{00000000-0008-0000-0000-000006040000}"/>
            </a:ext>
          </a:extLst>
        </xdr:cNvPr>
        <xdr:cNvPicPr>
          <a:picLocks noChangeAspect="1"/>
        </xdr:cNvPicPr>
      </xdr:nvPicPr>
      <xdr:blipFill>
        <a:blip xmlns:r="http://schemas.openxmlformats.org/officeDocument/2006/relationships" r:embed="rId1"/>
        <a:stretch>
          <a:fillRect/>
        </a:stretch>
      </xdr:blipFill>
      <xdr:spPr>
        <a:xfrm>
          <a:off x="7943850" y="0"/>
          <a:ext cx="860425" cy="8667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19</xdr:col>
      <xdr:colOff>476250</xdr:colOff>
      <xdr:row>0</xdr:row>
      <xdr:rowOff>28575</xdr:rowOff>
    </xdr:from>
    <xdr:ext cx="866775" cy="866775"/>
    <xdr:pic>
      <xdr:nvPicPr>
        <xdr:cNvPr id="2" name="Picture 1" descr="A white circle contains an abstract, stylized, black design of the flat iron mountains.  The words &quot;CITY OF BOULDER&quot; are written in capitalized, black text, in the bottom of the circle. A thin black border outlines the circle.">
          <a:extLst>
            <a:ext uri="{FF2B5EF4-FFF2-40B4-BE49-F238E27FC236}">
              <a16:creationId xmlns:a16="http://schemas.microsoft.com/office/drawing/2014/main" id="{D5B0164B-310D-4991-AB60-0D671C06F5F3}"/>
            </a:ext>
            <a:ext uri="{147F2762-F138-4A5C-976F-8EAC2B608ADB}">
              <a16:predDERef xmlns:a16="http://schemas.microsoft.com/office/drawing/2014/main" pred="{00000000-0008-0000-0000-000006040000}"/>
            </a:ext>
          </a:extLst>
        </xdr:cNvPr>
        <xdr:cNvPicPr>
          <a:picLocks noChangeAspect="1"/>
        </xdr:cNvPicPr>
      </xdr:nvPicPr>
      <xdr:blipFill>
        <a:blip xmlns:r="http://schemas.openxmlformats.org/officeDocument/2006/relationships" r:embed="rId1"/>
        <a:stretch>
          <a:fillRect/>
        </a:stretch>
      </xdr:blipFill>
      <xdr:spPr>
        <a:xfrm>
          <a:off x="11334750" y="28575"/>
          <a:ext cx="866775" cy="86677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647700</xdr:rowOff>
    </xdr:from>
    <xdr:to>
      <xdr:col>8</xdr:col>
      <xdr:colOff>9525</xdr:colOff>
      <xdr:row>34</xdr:row>
      <xdr:rowOff>19050</xdr:rowOff>
    </xdr:to>
    <xdr:pic>
      <xdr:nvPicPr>
        <xdr:cNvPr id="2" name="Picture 1" descr="Text Box">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09600" y="1028700"/>
          <a:ext cx="4276725" cy="59245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219"/>
  <sheetViews>
    <sheetView tabSelected="1" view="pageBreakPreview" zoomScaleNormal="87" zoomScaleSheetLayoutView="100" zoomScalePageLayoutView="85" workbookViewId="0">
      <selection activeCell="A19" activeCellId="1" sqref="A15:K15 A19:K19"/>
    </sheetView>
  </sheetViews>
  <sheetFormatPr defaultColWidth="8.7109375" defaultRowHeight="15" x14ac:dyDescent="0.25"/>
  <cols>
    <col min="1" max="1" width="13" style="1" customWidth="1"/>
    <col min="2" max="2" width="16.5703125" style="1" customWidth="1"/>
    <col min="3" max="3" width="32.85546875" style="1" customWidth="1"/>
    <col min="4" max="4" width="19.28515625" style="1" customWidth="1"/>
    <col min="5" max="5" width="29" style="1" customWidth="1"/>
    <col min="6" max="6" width="27.85546875" style="1" customWidth="1"/>
    <col min="7" max="7" width="18" style="1" customWidth="1"/>
    <col min="8" max="8" width="23.28515625" style="1" customWidth="1"/>
    <col min="9" max="9" width="26.7109375" style="1" customWidth="1"/>
    <col min="10" max="10" width="26" style="1" customWidth="1"/>
    <col min="11" max="11" width="26.5703125" style="1" customWidth="1"/>
    <col min="12" max="16384" width="8.7109375" style="1"/>
  </cols>
  <sheetData>
    <row r="1" spans="1:11" ht="65.25" customHeight="1" x14ac:dyDescent="0.25">
      <c r="A1" s="665" t="s">
        <v>0</v>
      </c>
      <c r="B1" s="666"/>
      <c r="C1" s="666"/>
      <c r="D1" s="666"/>
      <c r="E1" s="666"/>
      <c r="F1" s="281"/>
      <c r="G1" s="281"/>
      <c r="H1" s="281"/>
      <c r="I1" s="667" t="s">
        <v>1755</v>
      </c>
      <c r="J1" s="667"/>
      <c r="K1" s="668"/>
    </row>
    <row r="2" spans="1:11" ht="33.950000000000003" customHeight="1" thickBot="1" x14ac:dyDescent="0.3">
      <c r="A2" s="362" t="s">
        <v>2</v>
      </c>
      <c r="B2" s="363"/>
      <c r="C2" s="363"/>
      <c r="D2" s="363"/>
      <c r="E2" s="363"/>
      <c r="F2" s="363"/>
      <c r="G2" s="363"/>
      <c r="H2" s="363"/>
      <c r="I2" s="363"/>
      <c r="J2" s="363"/>
      <c r="K2" s="364"/>
    </row>
    <row r="3" spans="1:11" ht="29.45" customHeight="1" thickBot="1" x14ac:dyDescent="0.3">
      <c r="A3" s="484" t="s">
        <v>3</v>
      </c>
      <c r="B3" s="485"/>
      <c r="C3" s="381"/>
      <c r="D3" s="382"/>
      <c r="E3" s="382"/>
      <c r="F3" s="382"/>
      <c r="G3" s="382"/>
      <c r="H3" s="383"/>
      <c r="I3" s="283" t="s">
        <v>4</v>
      </c>
      <c r="J3" s="331"/>
      <c r="K3" s="282"/>
    </row>
    <row r="4" spans="1:11" ht="15" customHeight="1" x14ac:dyDescent="0.25">
      <c r="A4" s="486" t="s">
        <v>1753</v>
      </c>
      <c r="B4" s="487"/>
      <c r="C4" s="487"/>
      <c r="D4" s="487"/>
      <c r="E4" s="487"/>
      <c r="F4" s="487"/>
      <c r="G4" s="487"/>
      <c r="H4" s="487"/>
      <c r="I4" s="487"/>
      <c r="J4" s="487"/>
      <c r="K4" s="488"/>
    </row>
    <row r="5" spans="1:11" x14ac:dyDescent="0.25">
      <c r="A5" s="489"/>
      <c r="B5" s="490"/>
      <c r="C5" s="490"/>
      <c r="D5" s="490"/>
      <c r="E5" s="490"/>
      <c r="F5" s="490"/>
      <c r="G5" s="490"/>
      <c r="H5" s="490"/>
      <c r="I5" s="490"/>
      <c r="J5" s="490"/>
      <c r="K5" s="491"/>
    </row>
    <row r="6" spans="1:11" ht="15.75" thickBot="1" x14ac:dyDescent="0.3">
      <c r="A6" s="284"/>
      <c r="B6" s="285"/>
      <c r="C6" s="285"/>
      <c r="D6" s="285"/>
      <c r="E6" s="285"/>
      <c r="F6" s="285"/>
      <c r="K6" s="282"/>
    </row>
    <row r="7" spans="1:11" ht="18.75" customHeight="1" thickBot="1" x14ac:dyDescent="0.3">
      <c r="A7" s="131"/>
      <c r="C7" s="368" t="s">
        <v>1750</v>
      </c>
      <c r="D7" s="369"/>
      <c r="E7" s="369"/>
      <c r="F7" s="369"/>
      <c r="G7" s="369"/>
      <c r="H7" s="370"/>
      <c r="I7" s="286"/>
      <c r="J7" s="286"/>
      <c r="K7" s="287"/>
    </row>
    <row r="8" spans="1:11" ht="19.5" customHeight="1" thickBot="1" x14ac:dyDescent="0.3">
      <c r="A8" s="131"/>
      <c r="C8" s="365" t="s">
        <v>1751</v>
      </c>
      <c r="D8" s="366"/>
      <c r="E8" s="366"/>
      <c r="F8" s="366"/>
      <c r="G8" s="366"/>
      <c r="H8" s="367"/>
      <c r="I8" s="286"/>
      <c r="J8" s="286"/>
      <c r="K8" s="287"/>
    </row>
    <row r="9" spans="1:11" ht="24.75" customHeight="1" thickBot="1" x14ac:dyDescent="0.3">
      <c r="A9" s="131"/>
      <c r="C9" s="365" t="s">
        <v>1752</v>
      </c>
      <c r="D9" s="366"/>
      <c r="E9" s="366"/>
      <c r="F9" s="366"/>
      <c r="G9" s="366"/>
      <c r="H9" s="367"/>
      <c r="I9" s="286"/>
      <c r="J9" s="286"/>
      <c r="K9" s="287"/>
    </row>
    <row r="10" spans="1:11" ht="24.75" customHeight="1" thickBot="1" x14ac:dyDescent="0.3">
      <c r="A10" s="131"/>
      <c r="B10" s="132"/>
      <c r="C10" s="132"/>
      <c r="D10" s="132"/>
      <c r="E10" s="132"/>
      <c r="F10" s="132"/>
      <c r="G10" s="288"/>
      <c r="H10" s="288"/>
      <c r="I10" s="288"/>
      <c r="J10" s="329"/>
      <c r="K10" s="330"/>
    </row>
    <row r="11" spans="1:11" ht="24.75" customHeight="1" x14ac:dyDescent="0.25">
      <c r="A11" s="131"/>
      <c r="B11" s="501" t="s">
        <v>1117</v>
      </c>
      <c r="C11" s="502"/>
      <c r="D11" s="503"/>
      <c r="E11" s="504"/>
      <c r="F11" s="504"/>
      <c r="G11" s="504"/>
      <c r="H11" s="505"/>
      <c r="I11" s="289"/>
      <c r="J11" s="329"/>
      <c r="K11" s="330"/>
    </row>
    <row r="12" spans="1:11" ht="24.75" customHeight="1" x14ac:dyDescent="0.25">
      <c r="A12" s="131"/>
      <c r="B12" s="132"/>
      <c r="C12" s="132"/>
      <c r="D12" s="506"/>
      <c r="E12" s="507"/>
      <c r="F12" s="507"/>
      <c r="G12" s="507"/>
      <c r="H12" s="508"/>
      <c r="I12" s="289"/>
      <c r="J12" s="289"/>
      <c r="K12" s="290"/>
    </row>
    <row r="13" spans="1:11" ht="24.75" customHeight="1" thickBot="1" x14ac:dyDescent="0.3">
      <c r="A13" s="131"/>
      <c r="B13" s="132"/>
      <c r="C13" s="132"/>
      <c r="D13" s="509"/>
      <c r="E13" s="510"/>
      <c r="F13" s="510"/>
      <c r="G13" s="510"/>
      <c r="H13" s="511"/>
      <c r="I13" s="289"/>
      <c r="J13" s="289"/>
      <c r="K13" s="290"/>
    </row>
    <row r="14" spans="1:11" ht="15.75" thickBot="1" x14ac:dyDescent="0.3">
      <c r="A14" s="291"/>
      <c r="D14" s="285"/>
      <c r="E14" s="292"/>
      <c r="F14" s="292"/>
      <c r="G14" s="293"/>
      <c r="K14" s="282"/>
    </row>
    <row r="15" spans="1:11" s="2" customFormat="1" ht="15" customHeight="1" x14ac:dyDescent="0.25">
      <c r="A15" s="675" t="s">
        <v>1118</v>
      </c>
      <c r="B15" s="676"/>
      <c r="C15" s="676"/>
      <c r="D15" s="676"/>
      <c r="E15" s="676"/>
      <c r="F15" s="676"/>
      <c r="G15" s="676"/>
      <c r="H15" s="676"/>
      <c r="I15" s="676"/>
      <c r="J15" s="676"/>
      <c r="K15" s="677"/>
    </row>
    <row r="16" spans="1:11" ht="90" x14ac:dyDescent="0.25">
      <c r="A16" s="512" t="s">
        <v>1119</v>
      </c>
      <c r="B16" s="513" t="s">
        <v>1120</v>
      </c>
      <c r="C16" s="372" t="s">
        <v>1121</v>
      </c>
      <c r="D16" s="372"/>
      <c r="E16" s="372"/>
      <c r="F16" s="372"/>
      <c r="G16" s="327" t="s">
        <v>8</v>
      </c>
      <c r="H16" s="372" t="s">
        <v>1122</v>
      </c>
      <c r="I16" s="372"/>
      <c r="J16" s="372" t="s">
        <v>1123</v>
      </c>
      <c r="K16" s="375"/>
    </row>
    <row r="17" spans="1:13" s="2" customFormat="1" ht="27.75" customHeight="1" x14ac:dyDescent="0.25">
      <c r="A17" s="440"/>
      <c r="B17" s="378"/>
      <c r="C17" s="373" t="s">
        <v>1124</v>
      </c>
      <c r="D17" s="373"/>
      <c r="E17" s="373"/>
      <c r="F17" s="373"/>
      <c r="G17" s="336"/>
      <c r="H17" s="389"/>
      <c r="I17" s="389"/>
      <c r="J17" s="378" t="s">
        <v>1745</v>
      </c>
      <c r="K17" s="379"/>
    </row>
    <row r="18" spans="1:13" s="2" customFormat="1" ht="32.1" customHeight="1" x14ac:dyDescent="0.25">
      <c r="A18" s="440"/>
      <c r="B18" s="378"/>
      <c r="C18" s="374" t="s">
        <v>1125</v>
      </c>
      <c r="D18" s="374"/>
      <c r="E18" s="374"/>
      <c r="F18" s="374"/>
      <c r="G18" s="336"/>
      <c r="H18" s="387" t="s">
        <v>1756</v>
      </c>
      <c r="I18" s="388"/>
      <c r="J18" s="376" t="s">
        <v>1744</v>
      </c>
      <c r="K18" s="377"/>
    </row>
    <row r="19" spans="1:13" s="2" customFormat="1" ht="15" customHeight="1" x14ac:dyDescent="0.25">
      <c r="A19" s="678" t="s">
        <v>1126</v>
      </c>
      <c r="B19" s="385"/>
      <c r="C19" s="385"/>
      <c r="D19" s="385"/>
      <c r="E19" s="385"/>
      <c r="F19" s="385"/>
      <c r="G19" s="385"/>
      <c r="H19" s="385"/>
      <c r="I19" s="385"/>
      <c r="J19" s="385"/>
      <c r="K19" s="386"/>
    </row>
    <row r="20" spans="1:13" s="2" customFormat="1" ht="90" x14ac:dyDescent="0.25">
      <c r="A20" s="440" t="s">
        <v>1748</v>
      </c>
      <c r="B20" s="378" t="s">
        <v>1120</v>
      </c>
      <c r="C20" s="371" t="s">
        <v>1121</v>
      </c>
      <c r="D20" s="371"/>
      <c r="E20" s="371"/>
      <c r="F20" s="371"/>
      <c r="G20" s="133" t="s">
        <v>8</v>
      </c>
      <c r="H20" s="371" t="s">
        <v>1122</v>
      </c>
      <c r="I20" s="371"/>
      <c r="J20" s="371" t="s">
        <v>1123</v>
      </c>
      <c r="K20" s="380"/>
      <c r="L20" s="1"/>
    </row>
    <row r="21" spans="1:13" s="2" customFormat="1" ht="32.1" customHeight="1" x14ac:dyDescent="0.25">
      <c r="A21" s="440"/>
      <c r="B21" s="378"/>
      <c r="C21" s="373" t="s">
        <v>1747</v>
      </c>
      <c r="D21" s="373"/>
      <c r="E21" s="373"/>
      <c r="F21" s="373"/>
      <c r="G21" s="337"/>
      <c r="H21" s="389"/>
      <c r="I21" s="389"/>
      <c r="J21" s="378" t="s">
        <v>1745</v>
      </c>
      <c r="K21" s="379"/>
    </row>
    <row r="22" spans="1:13" s="2" customFormat="1" ht="32.1" customHeight="1" x14ac:dyDescent="0.25">
      <c r="A22" s="440"/>
      <c r="B22" s="378"/>
      <c r="C22" s="374" t="s">
        <v>1746</v>
      </c>
      <c r="D22" s="374"/>
      <c r="E22" s="374"/>
      <c r="F22" s="374"/>
      <c r="G22" s="336"/>
      <c r="H22" s="387" t="s">
        <v>1756</v>
      </c>
      <c r="I22" s="388"/>
      <c r="J22" s="376" t="s">
        <v>1744</v>
      </c>
      <c r="K22" s="377"/>
    </row>
    <row r="23" spans="1:13" s="2" customFormat="1" ht="15" customHeight="1" x14ac:dyDescent="0.25">
      <c r="A23" s="669" t="s">
        <v>1127</v>
      </c>
      <c r="B23" s="670"/>
      <c r="C23" s="670"/>
      <c r="D23" s="670"/>
      <c r="E23" s="670"/>
      <c r="F23" s="670"/>
      <c r="G23" s="670"/>
      <c r="H23" s="670"/>
      <c r="I23" s="670"/>
      <c r="J23" s="670"/>
      <c r="K23" s="671"/>
    </row>
    <row r="24" spans="1:13" s="2" customFormat="1" ht="90" x14ac:dyDescent="0.25">
      <c r="A24" s="440" t="s">
        <v>1749</v>
      </c>
      <c r="B24" s="378" t="s">
        <v>1120</v>
      </c>
      <c r="C24" s="371" t="s">
        <v>1128</v>
      </c>
      <c r="D24" s="371"/>
      <c r="E24" s="371"/>
      <c r="F24" s="371"/>
      <c r="G24" s="133" t="s">
        <v>8</v>
      </c>
      <c r="H24" s="371" t="s">
        <v>1122</v>
      </c>
      <c r="I24" s="371"/>
      <c r="J24" s="371" t="s">
        <v>1123</v>
      </c>
      <c r="K24" s="380"/>
      <c r="L24" s="1"/>
    </row>
    <row r="25" spans="1:13" s="2" customFormat="1" ht="32.1" customHeight="1" x14ac:dyDescent="0.25">
      <c r="A25" s="440"/>
      <c r="B25" s="378"/>
      <c r="C25" s="373" t="s">
        <v>1754</v>
      </c>
      <c r="D25" s="373"/>
      <c r="E25" s="373"/>
      <c r="F25" s="373"/>
      <c r="G25" s="338"/>
      <c r="H25" s="387"/>
      <c r="I25" s="388"/>
      <c r="J25" s="392" t="s">
        <v>1745</v>
      </c>
      <c r="K25" s="393"/>
    </row>
    <row r="26" spans="1:13" s="2" customFormat="1" ht="32.1" customHeight="1" x14ac:dyDescent="0.25">
      <c r="A26" s="440"/>
      <c r="B26" s="378"/>
      <c r="C26" s="374" t="s">
        <v>1129</v>
      </c>
      <c r="D26" s="374"/>
      <c r="E26" s="374"/>
      <c r="F26" s="374"/>
      <c r="G26" s="336"/>
      <c r="H26" s="387" t="s">
        <v>1761</v>
      </c>
      <c r="I26" s="388"/>
      <c r="J26" s="376" t="s">
        <v>1744</v>
      </c>
      <c r="K26" s="377"/>
    </row>
    <row r="27" spans="1:13" s="2" customFormat="1" ht="32.1" customHeight="1" thickBot="1" x14ac:dyDescent="0.3">
      <c r="A27" s="441"/>
      <c r="B27" s="390"/>
      <c r="C27" s="384" t="s">
        <v>1743</v>
      </c>
      <c r="D27" s="384"/>
      <c r="E27" s="384"/>
      <c r="F27" s="384"/>
      <c r="G27" s="339"/>
      <c r="H27" s="394"/>
      <c r="I27" s="395"/>
      <c r="J27" s="390" t="s">
        <v>1744</v>
      </c>
      <c r="K27" s="391"/>
    </row>
    <row r="28" spans="1:13" s="2" customFormat="1" ht="32.1" customHeight="1" thickBot="1" x14ac:dyDescent="0.3">
      <c r="A28" s="280"/>
      <c r="B28" s="135"/>
      <c r="C28" s="134"/>
      <c r="D28" s="295"/>
      <c r="E28" s="296"/>
      <c r="F28" s="135"/>
      <c r="G28" s="135"/>
      <c r="H28" s="135"/>
      <c r="K28" s="294"/>
    </row>
    <row r="29" spans="1:13" s="2" customFormat="1" ht="90" x14ac:dyDescent="0.25">
      <c r="A29" s="328" t="s">
        <v>5</v>
      </c>
      <c r="B29" s="326" t="s">
        <v>6</v>
      </c>
      <c r="C29" s="492" t="s">
        <v>7</v>
      </c>
      <c r="D29" s="492"/>
      <c r="E29" s="492"/>
      <c r="F29" s="492"/>
      <c r="G29" s="326" t="s">
        <v>8</v>
      </c>
      <c r="H29" s="492" t="s">
        <v>9</v>
      </c>
      <c r="I29" s="492"/>
      <c r="J29" s="492" t="s">
        <v>10</v>
      </c>
      <c r="K29" s="495"/>
      <c r="L29" s="3"/>
      <c r="M29" s="3"/>
    </row>
    <row r="30" spans="1:13" s="2" customFormat="1" ht="22.5" customHeight="1" x14ac:dyDescent="0.25">
      <c r="A30" s="672" t="s">
        <v>1163</v>
      </c>
      <c r="B30" s="442"/>
      <c r="C30" s="442"/>
      <c r="D30" s="442"/>
      <c r="E30" s="442"/>
      <c r="F30" s="442"/>
      <c r="G30" s="442"/>
      <c r="H30" s="442"/>
      <c r="I30" s="442"/>
      <c r="J30" s="442"/>
      <c r="K30" s="443"/>
    </row>
    <row r="31" spans="1:13" ht="24.6" customHeight="1" x14ac:dyDescent="0.25">
      <c r="A31" s="444" t="s">
        <v>1130</v>
      </c>
      <c r="B31" s="378" t="s">
        <v>1131</v>
      </c>
      <c r="C31" s="396" t="s">
        <v>1132</v>
      </c>
      <c r="D31" s="396"/>
      <c r="E31" s="396"/>
      <c r="F31" s="396"/>
      <c r="G31" s="341"/>
      <c r="H31" s="400"/>
      <c r="I31" s="400"/>
      <c r="J31" s="436"/>
      <c r="K31" s="437"/>
    </row>
    <row r="32" spans="1:13" ht="24.6" customHeight="1" x14ac:dyDescent="0.25">
      <c r="A32" s="444"/>
      <c r="B32" s="378"/>
      <c r="C32" s="397" t="s">
        <v>1133</v>
      </c>
      <c r="D32" s="397"/>
      <c r="E32" s="397"/>
      <c r="F32" s="397"/>
      <c r="G32" s="341"/>
      <c r="H32" s="400"/>
      <c r="I32" s="400"/>
      <c r="J32" s="398"/>
      <c r="K32" s="399"/>
    </row>
    <row r="33" spans="1:11" ht="21.75" customHeight="1" x14ac:dyDescent="0.25">
      <c r="A33" s="444"/>
      <c r="B33" s="378"/>
      <c r="C33" s="396" t="s">
        <v>1134</v>
      </c>
      <c r="D33" s="396"/>
      <c r="E33" s="396"/>
      <c r="F33" s="396"/>
      <c r="G33" s="341"/>
      <c r="H33" s="400"/>
      <c r="I33" s="400"/>
      <c r="J33" s="436"/>
      <c r="K33" s="437"/>
    </row>
    <row r="34" spans="1:11" ht="45" customHeight="1" x14ac:dyDescent="0.25">
      <c r="A34" s="444"/>
      <c r="B34" s="378"/>
      <c r="C34" s="397" t="s">
        <v>1135</v>
      </c>
      <c r="D34" s="397"/>
      <c r="E34" s="397"/>
      <c r="F34" s="397"/>
      <c r="G34" s="341"/>
      <c r="H34" s="400"/>
      <c r="I34" s="400"/>
      <c r="J34" s="398"/>
      <c r="K34" s="399"/>
    </row>
    <row r="35" spans="1:11" ht="17.25" customHeight="1" x14ac:dyDescent="0.25">
      <c r="A35" s="444"/>
      <c r="B35" s="378"/>
      <c r="C35" s="396" t="s">
        <v>1136</v>
      </c>
      <c r="D35" s="396"/>
      <c r="E35" s="396"/>
      <c r="F35" s="396"/>
      <c r="G35" s="341"/>
      <c r="H35" s="400"/>
      <c r="I35" s="400"/>
      <c r="J35" s="436"/>
      <c r="K35" s="437"/>
    </row>
    <row r="36" spans="1:11" ht="45" customHeight="1" x14ac:dyDescent="0.25">
      <c r="A36" s="444"/>
      <c r="B36" s="378"/>
      <c r="C36" s="397" t="s">
        <v>1137</v>
      </c>
      <c r="D36" s="397"/>
      <c r="E36" s="397"/>
      <c r="F36" s="397"/>
      <c r="G36" s="341"/>
      <c r="H36" s="400"/>
      <c r="I36" s="400"/>
      <c r="J36" s="398"/>
      <c r="K36" s="399"/>
    </row>
    <row r="37" spans="1:11" ht="24.6" customHeight="1" x14ac:dyDescent="0.25">
      <c r="A37" s="444"/>
      <c r="B37" s="378"/>
      <c r="C37" s="396" t="s">
        <v>1138</v>
      </c>
      <c r="D37" s="396"/>
      <c r="E37" s="396"/>
      <c r="F37" s="396"/>
      <c r="G37" s="341"/>
      <c r="H37" s="400"/>
      <c r="I37" s="400"/>
      <c r="J37" s="436"/>
      <c r="K37" s="437"/>
    </row>
    <row r="38" spans="1:11" ht="24.6" customHeight="1" x14ac:dyDescent="0.25">
      <c r="A38" s="444"/>
      <c r="B38" s="378"/>
      <c r="C38" s="421" t="s">
        <v>1139</v>
      </c>
      <c r="D38" s="421"/>
      <c r="E38" s="421"/>
      <c r="F38" s="421"/>
      <c r="G38" s="341"/>
      <c r="H38" s="400"/>
      <c r="I38" s="400"/>
      <c r="J38" s="398"/>
      <c r="K38" s="399"/>
    </row>
    <row r="39" spans="1:11" ht="24.6" customHeight="1" x14ac:dyDescent="0.25">
      <c r="A39" s="444"/>
      <c r="B39" s="378"/>
      <c r="C39" s="396" t="s">
        <v>1140</v>
      </c>
      <c r="D39" s="396"/>
      <c r="E39" s="396"/>
      <c r="F39" s="396"/>
      <c r="G39" s="341"/>
      <c r="H39" s="400"/>
      <c r="I39" s="400"/>
      <c r="J39" s="436"/>
      <c r="K39" s="437"/>
    </row>
    <row r="40" spans="1:11" ht="24.6" customHeight="1" x14ac:dyDescent="0.25">
      <c r="A40" s="444"/>
      <c r="B40" s="378"/>
      <c r="C40" s="397" t="s">
        <v>1141</v>
      </c>
      <c r="D40" s="397"/>
      <c r="E40" s="397"/>
      <c r="F40" s="397"/>
      <c r="G40" s="341"/>
      <c r="H40" s="400"/>
      <c r="I40" s="400"/>
      <c r="J40" s="398"/>
      <c r="K40" s="399"/>
    </row>
    <row r="41" spans="1:11" ht="24" customHeight="1" x14ac:dyDescent="0.25">
      <c r="A41" s="444"/>
      <c r="B41" s="378"/>
      <c r="C41" s="396" t="s">
        <v>1142</v>
      </c>
      <c r="D41" s="396"/>
      <c r="E41" s="396"/>
      <c r="F41" s="396"/>
      <c r="G41" s="341"/>
      <c r="H41" s="400"/>
      <c r="I41" s="400"/>
      <c r="J41" s="436"/>
      <c r="K41" s="437"/>
    </row>
    <row r="42" spans="1:11" ht="21.75" customHeight="1" x14ac:dyDescent="0.25">
      <c r="A42" s="444"/>
      <c r="B42" s="378"/>
      <c r="C42" s="397" t="s">
        <v>1143</v>
      </c>
      <c r="D42" s="397"/>
      <c r="E42" s="397"/>
      <c r="F42" s="397"/>
      <c r="G42" s="341"/>
      <c r="H42" s="400"/>
      <c r="I42" s="400"/>
      <c r="J42" s="398"/>
      <c r="K42" s="399"/>
    </row>
    <row r="43" spans="1:11" ht="30" customHeight="1" x14ac:dyDescent="0.25">
      <c r="A43" s="444"/>
      <c r="B43" s="378"/>
      <c r="C43" s="396" t="s">
        <v>1144</v>
      </c>
      <c r="D43" s="396"/>
      <c r="E43" s="396"/>
      <c r="F43" s="396"/>
      <c r="G43" s="341"/>
      <c r="H43" s="400"/>
      <c r="I43" s="400"/>
      <c r="J43" s="436"/>
      <c r="K43" s="437"/>
    </row>
    <row r="44" spans="1:11" ht="46.5" customHeight="1" x14ac:dyDescent="0.25">
      <c r="A44" s="444"/>
      <c r="B44" s="378"/>
      <c r="C44" s="397" t="s">
        <v>1145</v>
      </c>
      <c r="D44" s="397"/>
      <c r="E44" s="397"/>
      <c r="F44" s="397"/>
      <c r="G44" s="341"/>
      <c r="H44" s="400"/>
      <c r="I44" s="400"/>
      <c r="J44" s="398"/>
      <c r="K44" s="399"/>
    </row>
    <row r="45" spans="1:11" ht="20.25" customHeight="1" x14ac:dyDescent="0.25">
      <c r="A45" s="444"/>
      <c r="B45" s="378"/>
      <c r="C45" s="396" t="s">
        <v>1146</v>
      </c>
      <c r="D45" s="396"/>
      <c r="E45" s="396"/>
      <c r="F45" s="396"/>
      <c r="G45" s="341"/>
      <c r="H45" s="400"/>
      <c r="I45" s="400"/>
      <c r="J45" s="436"/>
      <c r="K45" s="437"/>
    </row>
    <row r="46" spans="1:11" ht="20.25" customHeight="1" x14ac:dyDescent="0.25">
      <c r="A46" s="444"/>
      <c r="B46" s="378"/>
      <c r="C46" s="397" t="s">
        <v>1147</v>
      </c>
      <c r="D46" s="397"/>
      <c r="E46" s="397"/>
      <c r="F46" s="397"/>
      <c r="G46" s="341"/>
      <c r="H46" s="400"/>
      <c r="I46" s="400"/>
      <c r="J46" s="398"/>
      <c r="K46" s="399"/>
    </row>
    <row r="47" spans="1:11" ht="45" customHeight="1" x14ac:dyDescent="0.25">
      <c r="A47" s="444"/>
      <c r="B47" s="378"/>
      <c r="C47" s="396" t="s">
        <v>1148</v>
      </c>
      <c r="D47" s="396"/>
      <c r="E47" s="396"/>
      <c r="F47" s="396"/>
      <c r="G47" s="341"/>
      <c r="H47" s="400"/>
      <c r="I47" s="400"/>
      <c r="J47" s="436"/>
      <c r="K47" s="437"/>
    </row>
    <row r="48" spans="1:11" ht="20.25" customHeight="1" x14ac:dyDescent="0.25">
      <c r="A48" s="444"/>
      <c r="B48" s="378"/>
      <c r="C48" s="397" t="s">
        <v>1149</v>
      </c>
      <c r="D48" s="397"/>
      <c r="E48" s="397"/>
      <c r="F48" s="397"/>
      <c r="G48" s="341"/>
      <c r="H48" s="400"/>
      <c r="I48" s="400"/>
      <c r="J48" s="398"/>
      <c r="K48" s="399"/>
    </row>
    <row r="49" spans="1:13" ht="20.25" customHeight="1" x14ac:dyDescent="0.25">
      <c r="A49" s="444"/>
      <c r="B49" s="378"/>
      <c r="C49" s="396" t="s">
        <v>1150</v>
      </c>
      <c r="D49" s="396"/>
      <c r="E49" s="396"/>
      <c r="F49" s="396"/>
      <c r="G49" s="341"/>
      <c r="H49" s="400"/>
      <c r="I49" s="400"/>
      <c r="J49" s="436"/>
      <c r="K49" s="437"/>
    </row>
    <row r="50" spans="1:13" ht="20.25" customHeight="1" x14ac:dyDescent="0.25">
      <c r="A50" s="444"/>
      <c r="B50" s="378"/>
      <c r="C50" s="397" t="s">
        <v>1151</v>
      </c>
      <c r="D50" s="397"/>
      <c r="E50" s="397"/>
      <c r="F50" s="397"/>
      <c r="G50" s="341"/>
      <c r="H50" s="400"/>
      <c r="I50" s="400"/>
      <c r="J50" s="398"/>
      <c r="K50" s="399"/>
    </row>
    <row r="51" spans="1:13" ht="20.25" customHeight="1" x14ac:dyDescent="0.25">
      <c r="A51" s="444"/>
      <c r="B51" s="378"/>
      <c r="C51" s="396" t="s">
        <v>1152</v>
      </c>
      <c r="D51" s="396"/>
      <c r="E51" s="396"/>
      <c r="F51" s="396"/>
      <c r="G51" s="341"/>
      <c r="H51" s="400"/>
      <c r="I51" s="400"/>
      <c r="J51" s="436"/>
      <c r="K51" s="437"/>
    </row>
    <row r="52" spans="1:13" ht="29.25" customHeight="1" x14ac:dyDescent="0.25">
      <c r="A52" s="444"/>
      <c r="B52" s="378"/>
      <c r="C52" s="397" t="s">
        <v>1153</v>
      </c>
      <c r="D52" s="397"/>
      <c r="E52" s="397"/>
      <c r="F52" s="397"/>
      <c r="G52" s="341"/>
      <c r="H52" s="400"/>
      <c r="I52" s="400"/>
      <c r="J52" s="398"/>
      <c r="K52" s="399"/>
    </row>
    <row r="53" spans="1:13" ht="33" customHeight="1" x14ac:dyDescent="0.25">
      <c r="A53" s="444"/>
      <c r="B53" s="378"/>
      <c r="C53" s="396" t="s">
        <v>1154</v>
      </c>
      <c r="D53" s="396"/>
      <c r="E53" s="396"/>
      <c r="F53" s="396"/>
      <c r="G53" s="341"/>
      <c r="H53" s="400"/>
      <c r="I53" s="400"/>
      <c r="J53" s="436"/>
      <c r="K53" s="437"/>
    </row>
    <row r="54" spans="1:13" ht="30.75" customHeight="1" x14ac:dyDescent="0.25">
      <c r="A54" s="444"/>
      <c r="B54" s="378"/>
      <c r="C54" s="397" t="s">
        <v>1155</v>
      </c>
      <c r="D54" s="397"/>
      <c r="E54" s="397"/>
      <c r="F54" s="397"/>
      <c r="G54" s="341"/>
      <c r="H54" s="400"/>
      <c r="I54" s="400"/>
      <c r="J54" s="398"/>
      <c r="K54" s="399"/>
    </row>
    <row r="55" spans="1:13" ht="61.5" customHeight="1" x14ac:dyDescent="0.25">
      <c r="A55" s="340" t="s">
        <v>1156</v>
      </c>
      <c r="B55" s="333" t="s">
        <v>1157</v>
      </c>
      <c r="C55" s="396" t="s">
        <v>1158</v>
      </c>
      <c r="D55" s="396"/>
      <c r="E55" s="396"/>
      <c r="F55" s="396"/>
      <c r="G55" s="341"/>
      <c r="H55" s="400"/>
      <c r="I55" s="400"/>
      <c r="J55" s="436"/>
      <c r="K55" s="437"/>
    </row>
    <row r="56" spans="1:13" ht="75" customHeight="1" x14ac:dyDescent="0.25">
      <c r="A56" s="342" t="s">
        <v>1159</v>
      </c>
      <c r="B56" s="332" t="s">
        <v>1160</v>
      </c>
      <c r="C56" s="397" t="s">
        <v>1161</v>
      </c>
      <c r="D56" s="397"/>
      <c r="E56" s="397"/>
      <c r="F56" s="397"/>
      <c r="G56" s="341"/>
      <c r="H56" s="400"/>
      <c r="I56" s="400"/>
      <c r="J56" s="434" t="s">
        <v>1162</v>
      </c>
      <c r="K56" s="435"/>
    </row>
    <row r="57" spans="1:13" s="2" customFormat="1" ht="90" x14ac:dyDescent="0.25">
      <c r="A57" s="335" t="s">
        <v>5</v>
      </c>
      <c r="B57" s="333" t="s">
        <v>6</v>
      </c>
      <c r="C57" s="378" t="s">
        <v>7</v>
      </c>
      <c r="D57" s="378"/>
      <c r="E57" s="378"/>
      <c r="F57" s="378"/>
      <c r="G57" s="333" t="s">
        <v>8</v>
      </c>
      <c r="H57" s="378" t="s">
        <v>9</v>
      </c>
      <c r="I57" s="378"/>
      <c r="J57" s="378" t="s">
        <v>10</v>
      </c>
      <c r="K57" s="379"/>
      <c r="L57" s="3"/>
      <c r="M57" s="3"/>
    </row>
    <row r="58" spans="1:13" s="2" customFormat="1" ht="15" customHeight="1" x14ac:dyDescent="0.25">
      <c r="A58" s="673" t="s">
        <v>11</v>
      </c>
      <c r="B58" s="493"/>
      <c r="C58" s="493"/>
      <c r="D58" s="493"/>
      <c r="E58" s="493"/>
      <c r="F58" s="493"/>
      <c r="G58" s="493"/>
      <c r="H58" s="493"/>
      <c r="I58" s="493"/>
      <c r="J58" s="493"/>
      <c r="K58" s="494"/>
    </row>
    <row r="59" spans="1:13" s="2" customFormat="1" ht="23.45" customHeight="1" x14ac:dyDescent="0.25">
      <c r="A59" s="498"/>
      <c r="B59" s="499"/>
      <c r="C59" s="499"/>
      <c r="D59" s="500"/>
      <c r="E59" s="5" t="s">
        <v>12</v>
      </c>
      <c r="F59" s="5" t="s">
        <v>13</v>
      </c>
      <c r="G59" s="496"/>
      <c r="H59" s="496"/>
      <c r="I59" s="496"/>
      <c r="J59" s="496"/>
      <c r="K59" s="497"/>
    </row>
    <row r="60" spans="1:13" ht="35.450000000000003" customHeight="1" x14ac:dyDescent="0.25">
      <c r="A60" s="440" t="s">
        <v>14</v>
      </c>
      <c r="B60" s="378" t="s">
        <v>15</v>
      </c>
      <c r="C60" s="462" t="s">
        <v>16</v>
      </c>
      <c r="D60" s="332" t="s">
        <v>17</v>
      </c>
      <c r="E60" s="463" t="s">
        <v>18</v>
      </c>
      <c r="F60" s="464"/>
      <c r="G60" s="400"/>
      <c r="H60" s="454"/>
      <c r="I60" s="454"/>
      <c r="J60" s="432"/>
      <c r="K60" s="433"/>
      <c r="L60" s="4"/>
    </row>
    <row r="61" spans="1:13" ht="53.45" customHeight="1" x14ac:dyDescent="0.25">
      <c r="A61" s="440"/>
      <c r="B61" s="378"/>
      <c r="C61" s="462"/>
      <c r="D61" s="332" t="s">
        <v>19</v>
      </c>
      <c r="E61" s="463" t="s">
        <v>20</v>
      </c>
      <c r="F61" s="464"/>
      <c r="G61" s="400"/>
      <c r="H61" s="454"/>
      <c r="I61" s="454"/>
      <c r="J61" s="432"/>
      <c r="K61" s="433"/>
    </row>
    <row r="62" spans="1:13" ht="35.450000000000003" customHeight="1" x14ac:dyDescent="0.25">
      <c r="A62" s="440"/>
      <c r="B62" s="378"/>
      <c r="C62" s="462"/>
      <c r="D62" s="332" t="s">
        <v>21</v>
      </c>
      <c r="E62" s="465" t="s">
        <v>22</v>
      </c>
      <c r="F62" s="466"/>
      <c r="G62" s="400"/>
      <c r="H62" s="454"/>
      <c r="I62" s="454"/>
      <c r="J62" s="432"/>
      <c r="K62" s="433"/>
    </row>
    <row r="63" spans="1:13" ht="39.6" customHeight="1" x14ac:dyDescent="0.25">
      <c r="A63" s="440"/>
      <c r="B63" s="378"/>
      <c r="C63" s="378" t="s">
        <v>23</v>
      </c>
      <c r="D63" s="333" t="s">
        <v>24</v>
      </c>
      <c r="E63" s="467" t="s">
        <v>25</v>
      </c>
      <c r="F63" s="458"/>
      <c r="G63" s="400"/>
      <c r="H63" s="454"/>
      <c r="I63" s="454"/>
      <c r="J63" s="452"/>
      <c r="K63" s="453"/>
    </row>
    <row r="64" spans="1:13" ht="39.6" customHeight="1" x14ac:dyDescent="0.25">
      <c r="A64" s="440"/>
      <c r="B64" s="378"/>
      <c r="C64" s="378"/>
      <c r="D64" s="333" t="s">
        <v>26</v>
      </c>
      <c r="E64" s="333" t="s">
        <v>27</v>
      </c>
      <c r="F64" s="333" t="s">
        <v>28</v>
      </c>
      <c r="G64" s="400"/>
      <c r="H64" s="454"/>
      <c r="I64" s="454"/>
      <c r="J64" s="452"/>
      <c r="K64" s="453"/>
    </row>
    <row r="65" spans="1:13" ht="39.6" customHeight="1" x14ac:dyDescent="0.25">
      <c r="A65" s="440"/>
      <c r="B65" s="378"/>
      <c r="C65" s="378"/>
      <c r="D65" s="333" t="s">
        <v>29</v>
      </c>
      <c r="E65" s="467" t="s">
        <v>30</v>
      </c>
      <c r="F65" s="458"/>
      <c r="G65" s="400"/>
      <c r="H65" s="454"/>
      <c r="I65" s="454"/>
      <c r="J65" s="452"/>
      <c r="K65" s="453"/>
    </row>
    <row r="66" spans="1:13" ht="48.95" customHeight="1" x14ac:dyDescent="0.25">
      <c r="A66" s="440"/>
      <c r="B66" s="378"/>
      <c r="C66" s="378"/>
      <c r="D66" s="333" t="s">
        <v>31</v>
      </c>
      <c r="E66" s="467" t="s">
        <v>32</v>
      </c>
      <c r="F66" s="458"/>
      <c r="G66" s="400"/>
      <c r="H66" s="454"/>
      <c r="I66" s="454"/>
      <c r="J66" s="452"/>
      <c r="K66" s="453"/>
      <c r="L66" s="57" t="s">
        <v>33</v>
      </c>
      <c r="M66" s="57" t="s">
        <v>34</v>
      </c>
    </row>
    <row r="67" spans="1:13" ht="35.450000000000003" customHeight="1" x14ac:dyDescent="0.25">
      <c r="A67" s="440"/>
      <c r="B67" s="378"/>
      <c r="C67" s="332" t="s">
        <v>35</v>
      </c>
      <c r="D67" s="332" t="s">
        <v>36</v>
      </c>
      <c r="E67" s="332" t="s">
        <v>37</v>
      </c>
      <c r="F67" s="332" t="s">
        <v>38</v>
      </c>
      <c r="G67" s="341"/>
      <c r="H67" s="454"/>
      <c r="I67" s="454"/>
      <c r="J67" s="432"/>
      <c r="K67" s="433"/>
    </row>
    <row r="68" spans="1:13" ht="35.450000000000003" customHeight="1" x14ac:dyDescent="0.25">
      <c r="A68" s="440"/>
      <c r="B68" s="378"/>
      <c r="C68" s="378" t="s">
        <v>39</v>
      </c>
      <c r="D68" s="346" t="s">
        <v>24</v>
      </c>
      <c r="E68" s="333" t="s">
        <v>40</v>
      </c>
      <c r="F68" s="333" t="s">
        <v>41</v>
      </c>
      <c r="G68" s="400"/>
      <c r="H68" s="454"/>
      <c r="I68" s="454"/>
      <c r="J68" s="452"/>
      <c r="K68" s="453"/>
    </row>
    <row r="69" spans="1:13" ht="35.450000000000003" customHeight="1" x14ac:dyDescent="0.25">
      <c r="A69" s="440"/>
      <c r="B69" s="378"/>
      <c r="C69" s="378"/>
      <c r="D69" s="333" t="s">
        <v>42</v>
      </c>
      <c r="E69" s="456" t="s">
        <v>43</v>
      </c>
      <c r="F69" s="457"/>
      <c r="G69" s="400"/>
      <c r="H69" s="454"/>
      <c r="I69" s="454"/>
      <c r="J69" s="452"/>
      <c r="K69" s="453"/>
    </row>
    <row r="70" spans="1:13" ht="47.1" customHeight="1" x14ac:dyDescent="0.25">
      <c r="A70" s="440"/>
      <c r="B70" s="378"/>
      <c r="C70" s="376" t="s">
        <v>44</v>
      </c>
      <c r="D70" s="332" t="s">
        <v>45</v>
      </c>
      <c r="E70" s="463" t="s">
        <v>46</v>
      </c>
      <c r="F70" s="464"/>
      <c r="G70" s="400"/>
      <c r="H70" s="454"/>
      <c r="I70" s="454"/>
      <c r="J70" s="432"/>
      <c r="K70" s="433"/>
    </row>
    <row r="71" spans="1:13" ht="47.1" customHeight="1" x14ac:dyDescent="0.25">
      <c r="A71" s="440"/>
      <c r="B71" s="378"/>
      <c r="C71" s="376"/>
      <c r="D71" s="332" t="s">
        <v>47</v>
      </c>
      <c r="E71" s="463" t="s">
        <v>48</v>
      </c>
      <c r="F71" s="464"/>
      <c r="G71" s="400"/>
      <c r="H71" s="454"/>
      <c r="I71" s="454"/>
      <c r="J71" s="432"/>
      <c r="K71" s="433"/>
    </row>
    <row r="72" spans="1:13" ht="49.5" customHeight="1" x14ac:dyDescent="0.25">
      <c r="A72" s="440"/>
      <c r="B72" s="378"/>
      <c r="C72" s="378" t="s">
        <v>49</v>
      </c>
      <c r="D72" s="333" t="s">
        <v>50</v>
      </c>
      <c r="E72" s="456" t="s">
        <v>51</v>
      </c>
      <c r="F72" s="457"/>
      <c r="G72" s="400"/>
      <c r="H72" s="400"/>
      <c r="I72" s="400"/>
      <c r="J72" s="452"/>
      <c r="K72" s="453"/>
    </row>
    <row r="73" spans="1:13" ht="52.5" customHeight="1" x14ac:dyDescent="0.25">
      <c r="A73" s="440"/>
      <c r="B73" s="378"/>
      <c r="C73" s="378"/>
      <c r="D73" s="333" t="s">
        <v>52</v>
      </c>
      <c r="E73" s="456" t="s">
        <v>53</v>
      </c>
      <c r="F73" s="457"/>
      <c r="G73" s="400"/>
      <c r="H73" s="400"/>
      <c r="I73" s="400"/>
      <c r="J73" s="452"/>
      <c r="K73" s="453"/>
    </row>
    <row r="74" spans="1:13" ht="72.599999999999994" customHeight="1" x14ac:dyDescent="0.25">
      <c r="A74" s="342" t="s">
        <v>54</v>
      </c>
      <c r="B74" s="483"/>
      <c r="C74" s="347" t="s">
        <v>55</v>
      </c>
      <c r="D74" s="332" t="s">
        <v>56</v>
      </c>
      <c r="E74" s="376" t="s">
        <v>57</v>
      </c>
      <c r="F74" s="376"/>
      <c r="G74" s="341"/>
      <c r="H74" s="400"/>
      <c r="I74" s="400"/>
      <c r="J74" s="432"/>
      <c r="K74" s="433"/>
    </row>
    <row r="75" spans="1:13" ht="36.75" customHeight="1" x14ac:dyDescent="0.25">
      <c r="A75" s="348" t="s">
        <v>58</v>
      </c>
      <c r="B75" s="455" t="s">
        <v>59</v>
      </c>
      <c r="C75" s="514" t="s">
        <v>60</v>
      </c>
      <c r="D75" s="345" t="s">
        <v>61</v>
      </c>
      <c r="E75" s="378" t="s">
        <v>62</v>
      </c>
      <c r="F75" s="378"/>
      <c r="G75" s="400"/>
      <c r="H75" s="400"/>
      <c r="I75" s="400"/>
      <c r="J75" s="452"/>
      <c r="K75" s="453"/>
    </row>
    <row r="76" spans="1:13" ht="36" customHeight="1" x14ac:dyDescent="0.25">
      <c r="A76" s="517" t="s">
        <v>63</v>
      </c>
      <c r="B76" s="455"/>
      <c r="C76" s="515"/>
      <c r="D76" s="458" t="s">
        <v>64</v>
      </c>
      <c r="E76" s="333" t="s">
        <v>65</v>
      </c>
      <c r="F76" s="346" t="s">
        <v>66</v>
      </c>
      <c r="G76" s="400"/>
      <c r="H76" s="400"/>
      <c r="I76" s="400"/>
      <c r="J76" s="452"/>
      <c r="K76" s="453"/>
    </row>
    <row r="77" spans="1:13" ht="36.75" customHeight="1" x14ac:dyDescent="0.25">
      <c r="A77" s="517"/>
      <c r="B77" s="455"/>
      <c r="C77" s="515"/>
      <c r="D77" s="459"/>
      <c r="E77" s="333" t="s">
        <v>67</v>
      </c>
      <c r="F77" s="333" t="s">
        <v>68</v>
      </c>
      <c r="G77" s="400"/>
      <c r="H77" s="400"/>
      <c r="I77" s="400"/>
      <c r="J77" s="452"/>
      <c r="K77" s="453"/>
    </row>
    <row r="78" spans="1:13" ht="45.2" customHeight="1" x14ac:dyDescent="0.25">
      <c r="A78" s="517"/>
      <c r="B78" s="455"/>
      <c r="C78" s="515"/>
      <c r="D78" s="460"/>
      <c r="E78" s="333" t="s">
        <v>69</v>
      </c>
      <c r="F78" s="346" t="s">
        <v>70</v>
      </c>
      <c r="G78" s="400"/>
      <c r="H78" s="400"/>
      <c r="I78" s="400"/>
      <c r="J78" s="452"/>
      <c r="K78" s="453"/>
    </row>
    <row r="79" spans="1:13" ht="45.2" customHeight="1" x14ac:dyDescent="0.25">
      <c r="A79" s="517"/>
      <c r="B79" s="455"/>
      <c r="C79" s="515"/>
      <c r="D79" s="461" t="s">
        <v>71</v>
      </c>
      <c r="E79" s="333" t="s">
        <v>72</v>
      </c>
      <c r="F79" s="346" t="s">
        <v>73</v>
      </c>
      <c r="G79" s="400"/>
      <c r="H79" s="400"/>
      <c r="I79" s="400"/>
      <c r="J79" s="452"/>
      <c r="K79" s="453"/>
    </row>
    <row r="80" spans="1:13" ht="45.2" customHeight="1" x14ac:dyDescent="0.25">
      <c r="A80" s="517"/>
      <c r="B80" s="455"/>
      <c r="C80" s="515"/>
      <c r="D80" s="459"/>
      <c r="E80" s="333" t="s">
        <v>74</v>
      </c>
      <c r="F80" s="346" t="s">
        <v>75</v>
      </c>
      <c r="G80" s="400"/>
      <c r="H80" s="400"/>
      <c r="I80" s="400"/>
      <c r="J80" s="452"/>
      <c r="K80" s="453"/>
    </row>
    <row r="81" spans="1:12" ht="45.2" customHeight="1" x14ac:dyDescent="0.25">
      <c r="A81" s="517"/>
      <c r="B81" s="455"/>
      <c r="C81" s="515"/>
      <c r="D81" s="459"/>
      <c r="E81" s="333" t="s">
        <v>76</v>
      </c>
      <c r="F81" s="346" t="s">
        <v>77</v>
      </c>
      <c r="G81" s="400"/>
      <c r="H81" s="400"/>
      <c r="I81" s="400"/>
      <c r="J81" s="452"/>
      <c r="K81" s="453"/>
    </row>
    <row r="82" spans="1:12" ht="34.5" customHeight="1" x14ac:dyDescent="0.25">
      <c r="A82" s="517"/>
      <c r="B82" s="455"/>
      <c r="C82" s="516"/>
      <c r="D82" s="460"/>
      <c r="E82" s="333" t="s">
        <v>1757</v>
      </c>
      <c r="F82" s="346" t="s">
        <v>78</v>
      </c>
      <c r="G82" s="400"/>
      <c r="H82" s="400"/>
      <c r="I82" s="400"/>
      <c r="J82" s="452"/>
      <c r="K82" s="453"/>
    </row>
    <row r="83" spans="1:12" ht="36" customHeight="1" x14ac:dyDescent="0.25">
      <c r="A83" s="517"/>
      <c r="B83" s="455"/>
      <c r="C83" s="479" t="s">
        <v>79</v>
      </c>
      <c r="D83" s="344" t="s">
        <v>64</v>
      </c>
      <c r="E83" s="462" t="s">
        <v>80</v>
      </c>
      <c r="F83" s="462"/>
      <c r="G83" s="400"/>
      <c r="H83" s="400"/>
      <c r="I83" s="400"/>
      <c r="J83" s="432"/>
      <c r="K83" s="433"/>
    </row>
    <row r="84" spans="1:12" ht="24.75" customHeight="1" x14ac:dyDescent="0.25">
      <c r="A84" s="517"/>
      <c r="B84" s="455"/>
      <c r="C84" s="479"/>
      <c r="D84" s="344" t="s">
        <v>71</v>
      </c>
      <c r="E84" s="462" t="s">
        <v>81</v>
      </c>
      <c r="F84" s="462"/>
      <c r="G84" s="400"/>
      <c r="H84" s="400"/>
      <c r="I84" s="400"/>
      <c r="J84" s="432"/>
      <c r="K84" s="433"/>
    </row>
    <row r="85" spans="1:12" ht="34.5" customHeight="1" x14ac:dyDescent="0.25">
      <c r="A85" s="517"/>
      <c r="B85" s="455"/>
      <c r="C85" s="479"/>
      <c r="D85" s="344" t="s">
        <v>61</v>
      </c>
      <c r="E85" s="376" t="s">
        <v>82</v>
      </c>
      <c r="F85" s="376"/>
      <c r="G85" s="400"/>
      <c r="H85" s="400"/>
      <c r="I85" s="400"/>
      <c r="J85" s="432"/>
      <c r="K85" s="433"/>
    </row>
    <row r="86" spans="1:12" ht="51" customHeight="1" x14ac:dyDescent="0.25">
      <c r="A86" s="517"/>
      <c r="B86" s="455"/>
      <c r="C86" s="479"/>
      <c r="D86" s="344" t="s">
        <v>83</v>
      </c>
      <c r="E86" s="376" t="s">
        <v>84</v>
      </c>
      <c r="F86" s="376"/>
      <c r="G86" s="400"/>
      <c r="H86" s="400"/>
      <c r="I86" s="400"/>
      <c r="J86" s="432"/>
      <c r="K86" s="433"/>
    </row>
    <row r="87" spans="1:12" ht="274.5" customHeight="1" x14ac:dyDescent="0.25">
      <c r="A87" s="348" t="s">
        <v>85</v>
      </c>
      <c r="B87" s="455"/>
      <c r="C87" s="349" t="s">
        <v>86</v>
      </c>
      <c r="D87" s="481" t="s">
        <v>1740</v>
      </c>
      <c r="E87" s="482"/>
      <c r="F87" s="482"/>
      <c r="G87" s="341"/>
      <c r="H87" s="400"/>
      <c r="I87" s="400"/>
      <c r="J87" s="452"/>
      <c r="K87" s="453"/>
    </row>
    <row r="88" spans="1:12" ht="65.25" customHeight="1" x14ac:dyDescent="0.25">
      <c r="A88" s="342" t="s">
        <v>87</v>
      </c>
      <c r="B88" s="350"/>
      <c r="C88" s="350" t="s">
        <v>88</v>
      </c>
      <c r="D88" s="480" t="s">
        <v>1741</v>
      </c>
      <c r="E88" s="480"/>
      <c r="F88" s="480"/>
      <c r="G88" s="341"/>
      <c r="H88" s="400"/>
      <c r="I88" s="400"/>
      <c r="J88" s="403"/>
      <c r="K88" s="404"/>
    </row>
    <row r="89" spans="1:12" s="136" customFormat="1" ht="76.5" customHeight="1" x14ac:dyDescent="0.25">
      <c r="A89" s="335" t="s">
        <v>1164</v>
      </c>
      <c r="B89" s="468" t="s">
        <v>1210</v>
      </c>
      <c r="C89" s="333" t="s">
        <v>1165</v>
      </c>
      <c r="D89" s="518" t="s">
        <v>1166</v>
      </c>
      <c r="E89" s="519"/>
      <c r="F89" s="520"/>
      <c r="G89" s="341"/>
      <c r="H89" s="410"/>
      <c r="I89" s="411"/>
      <c r="J89" s="412"/>
      <c r="K89" s="413"/>
    </row>
    <row r="90" spans="1:12" ht="362.25" customHeight="1" x14ac:dyDescent="0.25">
      <c r="A90" s="342" t="s">
        <v>1167</v>
      </c>
      <c r="B90" s="469"/>
      <c r="C90" s="332" t="s">
        <v>1168</v>
      </c>
      <c r="D90" s="471" t="s">
        <v>1169</v>
      </c>
      <c r="E90" s="472"/>
      <c r="F90" s="473"/>
      <c r="G90" s="341"/>
      <c r="H90" s="410"/>
      <c r="I90" s="411"/>
      <c r="J90" s="428"/>
      <c r="K90" s="429"/>
    </row>
    <row r="91" spans="1:12" ht="152.25" customHeight="1" x14ac:dyDescent="0.25">
      <c r="A91" s="335" t="s">
        <v>1170</v>
      </c>
      <c r="B91" s="469"/>
      <c r="C91" s="333" t="s">
        <v>1171</v>
      </c>
      <c r="D91" s="396" t="s">
        <v>1172</v>
      </c>
      <c r="E91" s="396"/>
      <c r="F91" s="396"/>
      <c r="G91" s="341"/>
      <c r="H91" s="477"/>
      <c r="I91" s="478"/>
      <c r="J91" s="521" t="s">
        <v>1173</v>
      </c>
      <c r="K91" s="522"/>
    </row>
    <row r="92" spans="1:12" ht="173.25" customHeight="1" x14ac:dyDescent="0.25">
      <c r="A92" s="342" t="s">
        <v>1174</v>
      </c>
      <c r="B92" s="469"/>
      <c r="C92" s="332" t="s">
        <v>1175</v>
      </c>
      <c r="D92" s="474" t="s">
        <v>1176</v>
      </c>
      <c r="E92" s="475"/>
      <c r="F92" s="476"/>
      <c r="G92" s="341"/>
      <c r="H92" s="448"/>
      <c r="I92" s="449"/>
      <c r="J92" s="450" t="s">
        <v>1758</v>
      </c>
      <c r="K92" s="451"/>
    </row>
    <row r="93" spans="1:12" ht="36.75" customHeight="1" x14ac:dyDescent="0.25">
      <c r="A93" s="335" t="s">
        <v>1177</v>
      </c>
      <c r="B93" s="470"/>
      <c r="C93" s="333" t="s">
        <v>1178</v>
      </c>
      <c r="D93" s="396" t="s">
        <v>1179</v>
      </c>
      <c r="E93" s="396"/>
      <c r="F93" s="396"/>
      <c r="G93" s="351"/>
      <c r="H93" s="410"/>
      <c r="I93" s="411"/>
      <c r="J93" s="401"/>
      <c r="K93" s="402"/>
      <c r="L93" s="137" t="s">
        <v>1180</v>
      </c>
    </row>
    <row r="94" spans="1:12" ht="127.7" customHeight="1" x14ac:dyDescent="0.25">
      <c r="A94" s="342" t="s">
        <v>89</v>
      </c>
      <c r="B94" s="332"/>
      <c r="C94" s="332" t="s">
        <v>90</v>
      </c>
      <c r="D94" s="480" t="s">
        <v>91</v>
      </c>
      <c r="E94" s="480"/>
      <c r="F94" s="480"/>
      <c r="G94" s="341"/>
      <c r="H94" s="400"/>
      <c r="I94" s="400"/>
      <c r="J94" s="403"/>
      <c r="K94" s="404"/>
    </row>
    <row r="95" spans="1:12" ht="60" customHeight="1" x14ac:dyDescent="0.25">
      <c r="A95" s="335" t="s">
        <v>1211</v>
      </c>
      <c r="B95" s="333"/>
      <c r="C95" s="333" t="s">
        <v>1212</v>
      </c>
      <c r="D95" s="396" t="s">
        <v>1213</v>
      </c>
      <c r="E95" s="396"/>
      <c r="F95" s="396"/>
      <c r="G95" s="341"/>
      <c r="H95" s="430"/>
      <c r="I95" s="430"/>
      <c r="J95" s="446"/>
      <c r="K95" s="447"/>
    </row>
    <row r="96" spans="1:12" ht="54" customHeight="1" x14ac:dyDescent="0.25">
      <c r="A96" s="342" t="s">
        <v>1214</v>
      </c>
      <c r="B96" s="332"/>
      <c r="C96" s="332" t="s">
        <v>1215</v>
      </c>
      <c r="D96" s="397" t="s">
        <v>1216</v>
      </c>
      <c r="E96" s="397"/>
      <c r="F96" s="397"/>
      <c r="G96" s="341"/>
      <c r="H96" s="430"/>
      <c r="I96" s="430"/>
      <c r="J96" s="428"/>
      <c r="K96" s="429"/>
    </row>
    <row r="97" spans="1:27" ht="55.5" customHeight="1" x14ac:dyDescent="0.25">
      <c r="A97" s="335" t="s">
        <v>1217</v>
      </c>
      <c r="C97" s="346" t="s">
        <v>1218</v>
      </c>
      <c r="D97" s="396" t="s">
        <v>1219</v>
      </c>
      <c r="E97" s="396"/>
      <c r="F97" s="396"/>
      <c r="G97" s="341"/>
      <c r="H97" s="430"/>
      <c r="I97" s="430"/>
      <c r="J97" s="412"/>
      <c r="K97" s="413"/>
    </row>
    <row r="98" spans="1:27" ht="139.5" customHeight="1" x14ac:dyDescent="0.25">
      <c r="A98" s="342" t="s">
        <v>1220</v>
      </c>
      <c r="B98" s="332"/>
      <c r="C98" s="343" t="s">
        <v>1221</v>
      </c>
      <c r="D98" s="397" t="s">
        <v>1222</v>
      </c>
      <c r="E98" s="397"/>
      <c r="F98" s="397"/>
      <c r="G98" s="341"/>
      <c r="H98" s="430"/>
      <c r="I98" s="430"/>
      <c r="J98" s="428"/>
      <c r="K98" s="429"/>
    </row>
    <row r="99" spans="1:27" ht="120.75" customHeight="1" x14ac:dyDescent="0.25">
      <c r="A99" s="335" t="s">
        <v>1223</v>
      </c>
      <c r="C99" s="333" t="s">
        <v>1224</v>
      </c>
      <c r="D99" s="396" t="s">
        <v>1225</v>
      </c>
      <c r="E99" s="396"/>
      <c r="F99" s="396"/>
      <c r="G99" s="341"/>
      <c r="H99" s="430"/>
      <c r="I99" s="430"/>
      <c r="J99" s="446"/>
      <c r="K99" s="447"/>
    </row>
    <row r="100" spans="1:27" ht="19.7" customHeight="1" x14ac:dyDescent="0.25">
      <c r="A100" s="674" t="s">
        <v>92</v>
      </c>
      <c r="B100" s="405"/>
      <c r="C100" s="405"/>
      <c r="D100" s="405"/>
      <c r="E100" s="405"/>
      <c r="F100" s="405"/>
      <c r="G100" s="405"/>
      <c r="H100" s="405"/>
      <c r="I100" s="405"/>
      <c r="J100" s="405"/>
      <c r="K100" s="406"/>
    </row>
    <row r="101" spans="1:27" ht="72" customHeight="1" x14ac:dyDescent="0.25">
      <c r="A101" s="340" t="s">
        <v>1226</v>
      </c>
      <c r="B101" s="352"/>
      <c r="C101" s="333" t="s">
        <v>1227</v>
      </c>
      <c r="D101" s="396" t="s">
        <v>1228</v>
      </c>
      <c r="E101" s="396"/>
      <c r="F101" s="396"/>
      <c r="G101" s="341"/>
      <c r="H101" s="430"/>
      <c r="I101" s="430"/>
      <c r="J101" s="401"/>
      <c r="K101" s="402"/>
    </row>
    <row r="102" spans="1:27" ht="54.95" customHeight="1" x14ac:dyDescent="0.25">
      <c r="A102" s="353" t="s">
        <v>1229</v>
      </c>
      <c r="B102" s="354"/>
      <c r="C102" s="332" t="s">
        <v>1230</v>
      </c>
      <c r="D102" s="397" t="s">
        <v>1231</v>
      </c>
      <c r="E102" s="397"/>
      <c r="F102" s="397"/>
      <c r="G102" s="341"/>
      <c r="H102" s="430"/>
      <c r="I102" s="430"/>
      <c r="J102" s="432"/>
      <c r="K102" s="433"/>
    </row>
    <row r="103" spans="1:27" ht="57" customHeight="1" x14ac:dyDescent="0.25">
      <c r="A103" s="340" t="s">
        <v>1232</v>
      </c>
      <c r="B103" s="352"/>
      <c r="C103" s="333" t="s">
        <v>1233</v>
      </c>
      <c r="D103" s="396" t="s">
        <v>1234</v>
      </c>
      <c r="E103" s="396"/>
      <c r="F103" s="396"/>
      <c r="G103" s="341"/>
      <c r="H103" s="430"/>
      <c r="I103" s="430"/>
      <c r="J103" s="401"/>
      <c r="K103" s="402"/>
    </row>
    <row r="104" spans="1:27" ht="74.25" customHeight="1" x14ac:dyDescent="0.25">
      <c r="A104" s="353" t="s">
        <v>1235</v>
      </c>
      <c r="B104" s="354"/>
      <c r="C104" s="332" t="s">
        <v>1236</v>
      </c>
      <c r="D104" s="397" t="s">
        <v>1237</v>
      </c>
      <c r="E104" s="397"/>
      <c r="F104" s="397"/>
      <c r="G104" s="341"/>
      <c r="H104" s="430"/>
      <c r="I104" s="430"/>
      <c r="J104" s="432"/>
      <c r="K104" s="433"/>
    </row>
    <row r="105" spans="1:27" ht="59.25" customHeight="1" x14ac:dyDescent="0.25">
      <c r="A105" s="340" t="s">
        <v>1232</v>
      </c>
      <c r="B105" s="352"/>
      <c r="C105" s="333" t="s">
        <v>1238</v>
      </c>
      <c r="D105" s="396" t="s">
        <v>1239</v>
      </c>
      <c r="E105" s="396"/>
      <c r="F105" s="396"/>
      <c r="G105" s="341"/>
      <c r="H105" s="430"/>
      <c r="I105" s="430"/>
      <c r="J105" s="401"/>
      <c r="K105" s="402"/>
    </row>
    <row r="106" spans="1:27" ht="57" customHeight="1" x14ac:dyDescent="0.25">
      <c r="A106" s="353" t="s">
        <v>1240</v>
      </c>
      <c r="B106" s="354"/>
      <c r="C106" s="332" t="s">
        <v>1241</v>
      </c>
      <c r="D106" s="397" t="s">
        <v>1242</v>
      </c>
      <c r="E106" s="397"/>
      <c r="F106" s="397"/>
      <c r="G106" s="341"/>
      <c r="H106" s="430"/>
      <c r="I106" s="430"/>
      <c r="J106" s="432"/>
      <c r="K106" s="433"/>
    </row>
    <row r="107" spans="1:27" ht="76.5" customHeight="1" x14ac:dyDescent="0.25">
      <c r="A107" s="355" t="s">
        <v>1243</v>
      </c>
      <c r="B107" s="352"/>
      <c r="C107" s="356" t="s">
        <v>1244</v>
      </c>
      <c r="D107" s="431" t="s">
        <v>1245</v>
      </c>
      <c r="E107" s="431"/>
      <c r="F107" s="431"/>
      <c r="G107" s="341"/>
      <c r="H107" s="430"/>
      <c r="I107" s="430"/>
      <c r="J107" s="401"/>
      <c r="K107" s="402"/>
      <c r="L107" s="137" t="s">
        <v>128</v>
      </c>
      <c r="M107" s="56" t="s">
        <v>129</v>
      </c>
      <c r="N107" s="56" t="s">
        <v>130</v>
      </c>
      <c r="O107" s="56" t="s">
        <v>131</v>
      </c>
      <c r="P107" s="56" t="s">
        <v>132</v>
      </c>
      <c r="Q107" s="56" t="s">
        <v>133</v>
      </c>
      <c r="R107" s="56" t="s">
        <v>134</v>
      </c>
      <c r="S107" s="56" t="s">
        <v>135</v>
      </c>
      <c r="T107" s="56" t="s">
        <v>136</v>
      </c>
      <c r="U107" s="56" t="s">
        <v>137</v>
      </c>
      <c r="V107" s="56" t="s">
        <v>138</v>
      </c>
      <c r="W107" s="56" t="s">
        <v>139</v>
      </c>
      <c r="X107" s="56" t="s">
        <v>140</v>
      </c>
      <c r="Y107" s="56" t="s">
        <v>141</v>
      </c>
      <c r="Z107" s="56" t="s">
        <v>142</v>
      </c>
      <c r="AA107" s="56" t="s">
        <v>143</v>
      </c>
    </row>
    <row r="108" spans="1:27" ht="122.25" customHeight="1" x14ac:dyDescent="0.25">
      <c r="A108" s="353" t="s">
        <v>1246</v>
      </c>
      <c r="B108" s="354"/>
      <c r="C108" s="332" t="s">
        <v>1247</v>
      </c>
      <c r="D108" s="397" t="s">
        <v>1248</v>
      </c>
      <c r="E108" s="397"/>
      <c r="F108" s="397"/>
      <c r="G108" s="341"/>
      <c r="H108" s="430"/>
      <c r="I108" s="430"/>
      <c r="J108" s="403"/>
      <c r="K108" s="404"/>
    </row>
    <row r="109" spans="1:27" ht="107.25" customHeight="1" x14ac:dyDescent="0.25">
      <c r="A109" s="340" t="s">
        <v>1249</v>
      </c>
      <c r="B109" s="352"/>
      <c r="C109" s="333" t="s">
        <v>1250</v>
      </c>
      <c r="D109" s="396" t="s">
        <v>1251</v>
      </c>
      <c r="E109" s="396"/>
      <c r="F109" s="396"/>
      <c r="G109" s="341"/>
      <c r="H109" s="430"/>
      <c r="I109" s="430"/>
      <c r="J109" s="401"/>
      <c r="K109" s="402"/>
      <c r="L109" s="137" t="s">
        <v>128</v>
      </c>
      <c r="M109" s="56" t="s">
        <v>129</v>
      </c>
      <c r="N109" s="56" t="s">
        <v>130</v>
      </c>
      <c r="O109" s="56" t="s">
        <v>131</v>
      </c>
      <c r="P109" s="56" t="s">
        <v>132</v>
      </c>
      <c r="Q109" s="56" t="s">
        <v>133</v>
      </c>
      <c r="R109" s="56" t="s">
        <v>134</v>
      </c>
      <c r="S109" s="56" t="s">
        <v>135</v>
      </c>
      <c r="T109" s="56" t="s">
        <v>136</v>
      </c>
      <c r="U109" s="56" t="s">
        <v>137</v>
      </c>
      <c r="V109" s="56" t="s">
        <v>138</v>
      </c>
      <c r="W109" s="56" t="s">
        <v>139</v>
      </c>
      <c r="X109" s="56" t="s">
        <v>140</v>
      </c>
      <c r="Y109" s="56" t="s">
        <v>141</v>
      </c>
      <c r="Z109" s="56" t="s">
        <v>142</v>
      </c>
      <c r="AA109" s="56" t="s">
        <v>143</v>
      </c>
    </row>
    <row r="110" spans="1:27" ht="69" customHeight="1" x14ac:dyDescent="0.25">
      <c r="A110" s="353" t="s">
        <v>1252</v>
      </c>
      <c r="B110" s="354"/>
      <c r="C110" s="332" t="s">
        <v>1253</v>
      </c>
      <c r="D110" s="397" t="s">
        <v>1254</v>
      </c>
      <c r="E110" s="397"/>
      <c r="F110" s="397"/>
      <c r="G110" s="341"/>
      <c r="H110" s="430"/>
      <c r="I110" s="430"/>
      <c r="J110" s="403"/>
      <c r="K110" s="404"/>
    </row>
    <row r="111" spans="1:27" ht="69.75" customHeight="1" x14ac:dyDescent="0.25">
      <c r="A111" s="340" t="s">
        <v>1255</v>
      </c>
      <c r="B111" s="352"/>
      <c r="C111" s="333" t="s">
        <v>1256</v>
      </c>
      <c r="D111" s="396" t="s">
        <v>1257</v>
      </c>
      <c r="E111" s="396"/>
      <c r="F111" s="396"/>
      <c r="G111" s="341"/>
      <c r="H111" s="430"/>
      <c r="I111" s="430"/>
      <c r="J111" s="401"/>
      <c r="K111" s="402"/>
    </row>
    <row r="112" spans="1:27" ht="137.25" customHeight="1" x14ac:dyDescent="0.25">
      <c r="A112" s="353" t="s">
        <v>1258</v>
      </c>
      <c r="B112" s="354"/>
      <c r="C112" s="332" t="s">
        <v>1259</v>
      </c>
      <c r="D112" s="397" t="s">
        <v>1260</v>
      </c>
      <c r="E112" s="397"/>
      <c r="F112" s="397"/>
      <c r="G112" s="341"/>
      <c r="H112" s="430"/>
      <c r="I112" s="430"/>
      <c r="J112" s="403"/>
      <c r="K112" s="404"/>
    </row>
    <row r="113" spans="1:12" ht="81.75" customHeight="1" x14ac:dyDescent="0.25">
      <c r="A113" s="340" t="s">
        <v>1261</v>
      </c>
      <c r="B113" s="352"/>
      <c r="C113" s="333" t="s">
        <v>1262</v>
      </c>
      <c r="D113" s="396" t="s">
        <v>1263</v>
      </c>
      <c r="E113" s="396"/>
      <c r="F113" s="396"/>
      <c r="G113" s="341"/>
      <c r="H113" s="430"/>
      <c r="I113" s="430"/>
      <c r="J113" s="401"/>
      <c r="K113" s="402"/>
    </row>
    <row r="114" spans="1:12" ht="114" customHeight="1" x14ac:dyDescent="0.25">
      <c r="A114" s="353" t="s">
        <v>1264</v>
      </c>
      <c r="B114" s="354"/>
      <c r="C114" s="332" t="s">
        <v>1265</v>
      </c>
      <c r="D114" s="397" t="s">
        <v>1266</v>
      </c>
      <c r="E114" s="397"/>
      <c r="F114" s="397"/>
      <c r="G114" s="341"/>
      <c r="H114" s="430"/>
      <c r="I114" s="430"/>
      <c r="J114" s="403"/>
      <c r="K114" s="404"/>
    </row>
    <row r="115" spans="1:12" s="145" customFormat="1" ht="73.7" customHeight="1" x14ac:dyDescent="0.25">
      <c r="A115" s="340" t="s">
        <v>1267</v>
      </c>
      <c r="B115" s="352"/>
      <c r="C115" s="333" t="s">
        <v>1268</v>
      </c>
      <c r="D115" s="396" t="s">
        <v>1269</v>
      </c>
      <c r="E115" s="396"/>
      <c r="F115" s="396"/>
      <c r="G115" s="341"/>
      <c r="H115" s="430"/>
      <c r="I115" s="430"/>
      <c r="J115" s="401"/>
      <c r="K115" s="402"/>
    </row>
    <row r="116" spans="1:12" ht="55.5" customHeight="1" x14ac:dyDescent="0.25">
      <c r="A116" s="342" t="s">
        <v>93</v>
      </c>
      <c r="B116" s="332"/>
      <c r="C116" s="332" t="s">
        <v>94</v>
      </c>
      <c r="D116" s="421" t="s">
        <v>95</v>
      </c>
      <c r="E116" s="421"/>
      <c r="F116" s="421"/>
      <c r="G116" s="341"/>
      <c r="H116" s="400"/>
      <c r="I116" s="400"/>
      <c r="J116" s="403"/>
      <c r="K116" s="404"/>
    </row>
    <row r="117" spans="1:12" ht="93.75" customHeight="1" x14ac:dyDescent="0.25">
      <c r="A117" s="335" t="s">
        <v>1270</v>
      </c>
      <c r="B117" s="352"/>
      <c r="C117" s="333" t="s">
        <v>1271</v>
      </c>
      <c r="D117" s="396" t="s">
        <v>1272</v>
      </c>
      <c r="E117" s="396"/>
      <c r="F117" s="396"/>
      <c r="G117" s="341"/>
      <c r="H117" s="400"/>
      <c r="I117" s="400"/>
      <c r="J117" s="401"/>
      <c r="K117" s="402"/>
    </row>
    <row r="118" spans="1:12" ht="65.25" customHeight="1" x14ac:dyDescent="0.25">
      <c r="A118" s="353" t="s">
        <v>1273</v>
      </c>
      <c r="B118" s="354"/>
      <c r="C118" s="343" t="s">
        <v>1274</v>
      </c>
      <c r="D118" s="397" t="s">
        <v>1275</v>
      </c>
      <c r="E118" s="397"/>
      <c r="F118" s="397"/>
      <c r="G118" s="341"/>
      <c r="H118" s="400"/>
      <c r="I118" s="400"/>
      <c r="J118" s="403"/>
      <c r="K118" s="404"/>
    </row>
    <row r="119" spans="1:12" ht="68.45" customHeight="1" x14ac:dyDescent="0.25">
      <c r="A119" s="340" t="s">
        <v>1276</v>
      </c>
      <c r="B119" s="352"/>
      <c r="C119" s="346" t="s">
        <v>1277</v>
      </c>
      <c r="D119" s="396" t="s">
        <v>1278</v>
      </c>
      <c r="E119" s="396"/>
      <c r="F119" s="396"/>
      <c r="G119" s="341"/>
      <c r="H119" s="400"/>
      <c r="I119" s="400"/>
      <c r="J119" s="401"/>
      <c r="K119" s="402"/>
    </row>
    <row r="120" spans="1:12" ht="74.45" customHeight="1" x14ac:dyDescent="0.25">
      <c r="A120" s="353" t="s">
        <v>1279</v>
      </c>
      <c r="B120" s="354"/>
      <c r="C120" s="332" t="s">
        <v>1280</v>
      </c>
      <c r="D120" s="397" t="s">
        <v>1281</v>
      </c>
      <c r="E120" s="397"/>
      <c r="F120" s="397"/>
      <c r="G120" s="341"/>
      <c r="H120" s="400"/>
      <c r="I120" s="400"/>
      <c r="J120" s="403"/>
      <c r="K120" s="404"/>
    </row>
    <row r="121" spans="1:12" ht="207" customHeight="1" x14ac:dyDescent="0.25">
      <c r="A121" s="340" t="s">
        <v>1282</v>
      </c>
      <c r="B121" s="352"/>
      <c r="C121" s="333" t="s">
        <v>1283</v>
      </c>
      <c r="D121" s="396" t="s">
        <v>1284</v>
      </c>
      <c r="E121" s="396"/>
      <c r="F121" s="396"/>
      <c r="G121" s="341"/>
      <c r="H121" s="400"/>
      <c r="I121" s="400"/>
      <c r="J121" s="401"/>
      <c r="K121" s="402"/>
    </row>
    <row r="122" spans="1:12" ht="279.75" customHeight="1" x14ac:dyDescent="0.25">
      <c r="A122" s="353" t="s">
        <v>96</v>
      </c>
      <c r="B122" s="376" t="s">
        <v>97</v>
      </c>
      <c r="C122" s="332" t="s">
        <v>98</v>
      </c>
      <c r="D122" s="421" t="s">
        <v>99</v>
      </c>
      <c r="E122" s="421"/>
      <c r="F122" s="421"/>
      <c r="G122" s="341"/>
      <c r="H122" s="400"/>
      <c r="I122" s="400"/>
      <c r="J122" s="432"/>
      <c r="K122" s="433"/>
    </row>
    <row r="123" spans="1:12" ht="276.75" customHeight="1" x14ac:dyDescent="0.25">
      <c r="A123" s="340" t="s">
        <v>100</v>
      </c>
      <c r="B123" s="376"/>
      <c r="C123" s="333" t="s">
        <v>101</v>
      </c>
      <c r="D123" s="414" t="s">
        <v>102</v>
      </c>
      <c r="E123" s="414"/>
      <c r="F123" s="414"/>
      <c r="G123" s="341"/>
      <c r="H123" s="400"/>
      <c r="I123" s="400"/>
      <c r="J123" s="401"/>
      <c r="K123" s="402"/>
      <c r="L123" s="57" t="s">
        <v>103</v>
      </c>
    </row>
    <row r="124" spans="1:12" ht="94.5" customHeight="1" x14ac:dyDescent="0.25">
      <c r="A124" s="353" t="s">
        <v>104</v>
      </c>
      <c r="B124" s="376"/>
      <c r="C124" s="332" t="s">
        <v>105</v>
      </c>
      <c r="D124" s="421" t="s">
        <v>106</v>
      </c>
      <c r="E124" s="421"/>
      <c r="F124" s="421"/>
      <c r="G124" s="341"/>
      <c r="H124" s="400"/>
      <c r="I124" s="400"/>
      <c r="J124" s="403"/>
      <c r="K124" s="404"/>
    </row>
    <row r="125" spans="1:12" ht="69.599999999999994" customHeight="1" x14ac:dyDescent="0.25">
      <c r="A125" s="444" t="s">
        <v>107</v>
      </c>
      <c r="B125" s="523" t="s">
        <v>108</v>
      </c>
      <c r="C125" s="346" t="s">
        <v>109</v>
      </c>
      <c r="D125" s="414" t="s">
        <v>110</v>
      </c>
      <c r="E125" s="414"/>
      <c r="F125" s="414"/>
      <c r="G125" s="341"/>
      <c r="H125" s="400"/>
      <c r="I125" s="400"/>
      <c r="J125" s="401"/>
      <c r="K125" s="402"/>
    </row>
    <row r="126" spans="1:12" ht="101.25" customHeight="1" x14ac:dyDescent="0.25">
      <c r="A126" s="444"/>
      <c r="B126" s="523"/>
      <c r="C126" s="332" t="s">
        <v>111</v>
      </c>
      <c r="D126" s="421" t="s">
        <v>112</v>
      </c>
      <c r="E126" s="421"/>
      <c r="F126" s="421"/>
      <c r="G126" s="341"/>
      <c r="H126" s="400"/>
      <c r="I126" s="400"/>
      <c r="J126" s="403"/>
      <c r="K126" s="404"/>
    </row>
    <row r="127" spans="1:12" ht="194.25" customHeight="1" x14ac:dyDescent="0.25">
      <c r="A127" s="444"/>
      <c r="B127" s="523"/>
      <c r="C127" s="333" t="s">
        <v>113</v>
      </c>
      <c r="D127" s="414" t="s">
        <v>114</v>
      </c>
      <c r="E127" s="414"/>
      <c r="F127" s="414"/>
      <c r="G127" s="341"/>
      <c r="H127" s="400"/>
      <c r="I127" s="400"/>
      <c r="J127" s="401"/>
      <c r="K127" s="402"/>
    </row>
    <row r="128" spans="1:12" ht="57.75" customHeight="1" x14ac:dyDescent="0.25">
      <c r="A128" s="444"/>
      <c r="B128" s="523"/>
      <c r="C128" s="332" t="s">
        <v>115</v>
      </c>
      <c r="D128" s="421" t="s">
        <v>116</v>
      </c>
      <c r="E128" s="421"/>
      <c r="F128" s="421"/>
      <c r="G128" s="341"/>
      <c r="H128" s="400"/>
      <c r="I128" s="400"/>
      <c r="J128" s="403"/>
      <c r="K128" s="404"/>
    </row>
    <row r="129" spans="1:27" ht="151.5" customHeight="1" x14ac:dyDescent="0.25">
      <c r="A129" s="444"/>
      <c r="B129" s="523"/>
      <c r="C129" s="333" t="s">
        <v>117</v>
      </c>
      <c r="D129" s="414" t="s">
        <v>118</v>
      </c>
      <c r="E129" s="414"/>
      <c r="F129" s="414"/>
      <c r="G129" s="341"/>
      <c r="H129" s="400"/>
      <c r="I129" s="400"/>
      <c r="J129" s="401"/>
      <c r="K129" s="402"/>
    </row>
    <row r="130" spans="1:27" ht="98.25" customHeight="1" x14ac:dyDescent="0.25">
      <c r="A130" s="445" t="s">
        <v>119</v>
      </c>
      <c r="B130" s="376" t="s">
        <v>120</v>
      </c>
      <c r="C130" s="343" t="s">
        <v>109</v>
      </c>
      <c r="D130" s="421" t="s">
        <v>121</v>
      </c>
      <c r="E130" s="421"/>
      <c r="F130" s="421"/>
      <c r="G130" s="341"/>
      <c r="H130" s="400"/>
      <c r="I130" s="400"/>
      <c r="J130" s="403"/>
      <c r="K130" s="404"/>
    </row>
    <row r="131" spans="1:27" ht="98.25" customHeight="1" x14ac:dyDescent="0.25">
      <c r="A131" s="445"/>
      <c r="B131" s="376"/>
      <c r="C131" s="333" t="s">
        <v>122</v>
      </c>
      <c r="D131" s="414" t="s">
        <v>123</v>
      </c>
      <c r="E131" s="439"/>
      <c r="F131" s="439"/>
      <c r="G131" s="341"/>
      <c r="H131" s="400"/>
      <c r="I131" s="400"/>
      <c r="J131" s="401"/>
      <c r="K131" s="402"/>
      <c r="Q131" s="22"/>
    </row>
    <row r="132" spans="1:27" ht="79.5" customHeight="1" x14ac:dyDescent="0.25">
      <c r="A132" s="342" t="s">
        <v>124</v>
      </c>
      <c r="B132" s="332" t="s">
        <v>125</v>
      </c>
      <c r="C132" s="332" t="s">
        <v>126</v>
      </c>
      <c r="D132" s="421" t="s">
        <v>127</v>
      </c>
      <c r="E132" s="438"/>
      <c r="F132" s="438"/>
      <c r="G132" s="341"/>
      <c r="H132" s="400"/>
      <c r="I132" s="400"/>
      <c r="J132" s="403"/>
      <c r="K132" s="404"/>
      <c r="L132" s="137" t="s">
        <v>128</v>
      </c>
      <c r="M132" s="56" t="s">
        <v>129</v>
      </c>
      <c r="N132" s="56" t="s">
        <v>130</v>
      </c>
      <c r="O132" s="56" t="s">
        <v>131</v>
      </c>
      <c r="P132" s="56" t="s">
        <v>132</v>
      </c>
      <c r="Q132" s="56" t="s">
        <v>133</v>
      </c>
      <c r="R132" s="56" t="s">
        <v>134</v>
      </c>
      <c r="S132" s="56" t="s">
        <v>135</v>
      </c>
      <c r="T132" s="56" t="s">
        <v>136</v>
      </c>
      <c r="U132" s="56" t="s">
        <v>137</v>
      </c>
      <c r="V132" s="56" t="s">
        <v>138</v>
      </c>
      <c r="W132" s="56" t="s">
        <v>139</v>
      </c>
      <c r="X132" s="56" t="s">
        <v>140</v>
      </c>
      <c r="Y132" s="56" t="s">
        <v>141</v>
      </c>
      <c r="Z132" s="56" t="s">
        <v>142</v>
      </c>
      <c r="AA132" s="56" t="s">
        <v>143</v>
      </c>
    </row>
    <row r="133" spans="1:27" ht="79.5" customHeight="1" x14ac:dyDescent="0.25">
      <c r="A133" s="335" t="s">
        <v>144</v>
      </c>
      <c r="B133" s="333" t="s">
        <v>145</v>
      </c>
      <c r="C133" s="333"/>
      <c r="D133" s="414" t="s">
        <v>146</v>
      </c>
      <c r="E133" s="439"/>
      <c r="F133" s="439"/>
      <c r="G133" s="341"/>
      <c r="H133" s="400"/>
      <c r="I133" s="400"/>
      <c r="J133" s="401"/>
      <c r="K133" s="402"/>
    </row>
    <row r="134" spans="1:27" ht="167.25" customHeight="1" x14ac:dyDescent="0.25">
      <c r="A134" s="353" t="s">
        <v>1285</v>
      </c>
      <c r="B134" s="332" t="s">
        <v>1286</v>
      </c>
      <c r="C134" s="354"/>
      <c r="D134" s="397" t="s">
        <v>1287</v>
      </c>
      <c r="E134" s="397"/>
      <c r="F134" s="397"/>
      <c r="G134" s="341"/>
      <c r="H134" s="400"/>
      <c r="I134" s="400"/>
      <c r="J134" s="403"/>
      <c r="K134" s="404"/>
    </row>
    <row r="135" spans="1:27" ht="108.75" customHeight="1" x14ac:dyDescent="0.25">
      <c r="A135" s="340" t="s">
        <v>1288</v>
      </c>
      <c r="B135" s="333" t="s">
        <v>1289</v>
      </c>
      <c r="C135" s="352"/>
      <c r="D135" s="396" t="s">
        <v>1290</v>
      </c>
      <c r="E135" s="396"/>
      <c r="F135" s="396"/>
      <c r="G135" s="341"/>
      <c r="H135" s="400"/>
      <c r="I135" s="400"/>
      <c r="J135" s="401"/>
      <c r="K135" s="402"/>
    </row>
    <row r="136" spans="1:27" ht="174.75" customHeight="1" x14ac:dyDescent="0.25">
      <c r="A136" s="342" t="s">
        <v>147</v>
      </c>
      <c r="B136" s="332" t="s">
        <v>148</v>
      </c>
      <c r="C136" s="332"/>
      <c r="D136" s="421" t="s">
        <v>149</v>
      </c>
      <c r="E136" s="438"/>
      <c r="F136" s="438"/>
      <c r="G136" s="341"/>
      <c r="H136" s="400"/>
      <c r="I136" s="400"/>
      <c r="J136" s="403"/>
      <c r="K136" s="404"/>
      <c r="L136" s="137" t="s">
        <v>150</v>
      </c>
    </row>
    <row r="137" spans="1:27" ht="56.45" customHeight="1" x14ac:dyDescent="0.25">
      <c r="A137" s="340" t="s">
        <v>1291</v>
      </c>
      <c r="B137" s="333" t="s">
        <v>1292</v>
      </c>
      <c r="C137" s="352"/>
      <c r="D137" s="396" t="s">
        <v>1293</v>
      </c>
      <c r="E137" s="396"/>
      <c r="F137" s="396"/>
      <c r="G137" s="341"/>
      <c r="H137" s="400"/>
      <c r="I137" s="400"/>
      <c r="J137" s="401"/>
      <c r="K137" s="402"/>
    </row>
    <row r="138" spans="1:27" ht="72.75" customHeight="1" x14ac:dyDescent="0.25">
      <c r="A138" s="342" t="s">
        <v>1294</v>
      </c>
      <c r="B138" s="332" t="s">
        <v>1295</v>
      </c>
      <c r="C138" s="354"/>
      <c r="D138" s="397" t="s">
        <v>1296</v>
      </c>
      <c r="E138" s="397"/>
      <c r="F138" s="397"/>
      <c r="G138" s="341"/>
      <c r="H138" s="400"/>
      <c r="I138" s="400"/>
      <c r="J138" s="403"/>
      <c r="K138" s="404"/>
    </row>
    <row r="139" spans="1:27" ht="109.5" customHeight="1" x14ac:dyDescent="0.25">
      <c r="A139" s="335" t="s">
        <v>1297</v>
      </c>
      <c r="B139" s="333" t="s">
        <v>1298</v>
      </c>
      <c r="C139" s="352"/>
      <c r="D139" s="396" t="s">
        <v>1299</v>
      </c>
      <c r="E139" s="396"/>
      <c r="F139" s="396"/>
      <c r="G139" s="341"/>
      <c r="H139" s="400"/>
      <c r="I139" s="400"/>
      <c r="J139" s="401"/>
      <c r="K139" s="402"/>
    </row>
    <row r="140" spans="1:27" ht="121.5" customHeight="1" x14ac:dyDescent="0.25">
      <c r="A140" s="342" t="s">
        <v>151</v>
      </c>
      <c r="B140" s="332" t="s">
        <v>152</v>
      </c>
      <c r="C140" s="332"/>
      <c r="D140" s="421" t="s">
        <v>153</v>
      </c>
      <c r="E140" s="438"/>
      <c r="F140" s="438"/>
      <c r="G140" s="341"/>
      <c r="H140" s="400"/>
      <c r="I140" s="400"/>
      <c r="J140" s="403"/>
      <c r="K140" s="404"/>
      <c r="L140" s="137" t="s">
        <v>154</v>
      </c>
    </row>
    <row r="141" spans="1:27" ht="93.4" customHeight="1" x14ac:dyDescent="0.25">
      <c r="A141" s="335" t="s">
        <v>155</v>
      </c>
      <c r="B141" s="333" t="s">
        <v>156</v>
      </c>
      <c r="C141" s="333"/>
      <c r="D141" s="414" t="s">
        <v>157</v>
      </c>
      <c r="E141" s="439"/>
      <c r="F141" s="439"/>
      <c r="G141" s="341"/>
      <c r="H141" s="400"/>
      <c r="I141" s="400"/>
      <c r="J141" s="401"/>
      <c r="K141" s="402"/>
    </row>
    <row r="142" spans="1:27" ht="138" customHeight="1" x14ac:dyDescent="0.25">
      <c r="A142" s="342" t="s">
        <v>158</v>
      </c>
      <c r="B142" s="332" t="s">
        <v>159</v>
      </c>
      <c r="C142" s="332"/>
      <c r="D142" s="421" t="s">
        <v>160</v>
      </c>
      <c r="E142" s="438"/>
      <c r="F142" s="438"/>
      <c r="G142" s="341"/>
      <c r="H142" s="400"/>
      <c r="I142" s="400"/>
      <c r="J142" s="403"/>
      <c r="K142" s="404"/>
    </row>
    <row r="143" spans="1:27" ht="81" customHeight="1" x14ac:dyDescent="0.25">
      <c r="A143" s="335" t="s">
        <v>161</v>
      </c>
      <c r="B143" s="333" t="s">
        <v>162</v>
      </c>
      <c r="C143" s="333"/>
      <c r="D143" s="414" t="s">
        <v>163</v>
      </c>
      <c r="E143" s="439"/>
      <c r="F143" s="439"/>
      <c r="G143" s="341"/>
      <c r="H143" s="400"/>
      <c r="I143" s="400"/>
      <c r="J143" s="401"/>
      <c r="K143" s="402"/>
    </row>
    <row r="144" spans="1:27" ht="118.5" customHeight="1" x14ac:dyDescent="0.25">
      <c r="A144" s="342" t="s">
        <v>1300</v>
      </c>
      <c r="B144" s="332" t="s">
        <v>1301</v>
      </c>
      <c r="C144" s="354"/>
      <c r="D144" s="397" t="s">
        <v>1302</v>
      </c>
      <c r="E144" s="397"/>
      <c r="F144" s="397"/>
      <c r="G144" s="341"/>
      <c r="H144" s="400"/>
      <c r="I144" s="400"/>
      <c r="J144" s="403"/>
      <c r="K144" s="404"/>
    </row>
    <row r="145" spans="1:16" ht="72.75" customHeight="1" x14ac:dyDescent="0.25">
      <c r="A145" s="335" t="s">
        <v>1303</v>
      </c>
      <c r="B145" s="333" t="s">
        <v>1304</v>
      </c>
      <c r="C145" s="352"/>
      <c r="D145" s="396" t="s">
        <v>1305</v>
      </c>
      <c r="E145" s="396"/>
      <c r="F145" s="396"/>
      <c r="G145" s="341"/>
      <c r="H145" s="400"/>
      <c r="I145" s="400"/>
      <c r="J145" s="401"/>
      <c r="K145" s="402"/>
    </row>
    <row r="146" spans="1:16" ht="56.45" customHeight="1" x14ac:dyDescent="0.25">
      <c r="A146" s="342" t="s">
        <v>1306</v>
      </c>
      <c r="B146" s="332" t="s">
        <v>1307</v>
      </c>
      <c r="C146" s="354"/>
      <c r="D146" s="397" t="s">
        <v>1308</v>
      </c>
      <c r="E146" s="397"/>
      <c r="F146" s="397"/>
      <c r="G146" s="341"/>
      <c r="H146" s="400"/>
      <c r="I146" s="400"/>
      <c r="J146" s="403"/>
      <c r="K146" s="404"/>
      <c r="L146" s="137" t="s">
        <v>1309</v>
      </c>
    </row>
    <row r="147" spans="1:16" ht="108.75" customHeight="1" x14ac:dyDescent="0.25">
      <c r="A147" s="335" t="s">
        <v>1310</v>
      </c>
      <c r="B147" s="333" t="s">
        <v>1311</v>
      </c>
      <c r="C147" s="352"/>
      <c r="D147" s="396" t="s">
        <v>1312</v>
      </c>
      <c r="E147" s="396"/>
      <c r="F147" s="396"/>
      <c r="G147" s="341"/>
      <c r="H147" s="400"/>
      <c r="I147" s="400"/>
      <c r="J147" s="401"/>
      <c r="K147" s="402"/>
    </row>
    <row r="148" spans="1:16" ht="93.4" customHeight="1" x14ac:dyDescent="0.25">
      <c r="A148" s="342" t="s">
        <v>164</v>
      </c>
      <c r="B148" s="332" t="s">
        <v>165</v>
      </c>
      <c r="C148" s="332"/>
      <c r="D148" s="421" t="s">
        <v>166</v>
      </c>
      <c r="E148" s="438"/>
      <c r="F148" s="438"/>
      <c r="G148" s="341"/>
      <c r="H148" s="400"/>
      <c r="I148" s="400"/>
      <c r="J148" s="403"/>
      <c r="K148" s="404"/>
    </row>
    <row r="149" spans="1:16" ht="41.25" customHeight="1" x14ac:dyDescent="0.25">
      <c r="A149" s="422"/>
      <c r="B149" s="423"/>
      <c r="C149" s="423"/>
      <c r="D149" s="423"/>
      <c r="E149" s="423"/>
      <c r="F149" s="423"/>
      <c r="G149" s="423"/>
      <c r="H149" s="423"/>
      <c r="I149" s="423"/>
      <c r="J149" s="423"/>
      <c r="K149" s="424"/>
    </row>
    <row r="150" spans="1:16" ht="15" customHeight="1" x14ac:dyDescent="0.25">
      <c r="A150" s="674" t="s">
        <v>1395</v>
      </c>
      <c r="B150" s="405"/>
      <c r="C150" s="405"/>
      <c r="D150" s="405"/>
      <c r="E150" s="405"/>
      <c r="F150" s="405"/>
      <c r="G150" s="405"/>
      <c r="H150" s="405"/>
      <c r="I150" s="405"/>
      <c r="J150" s="405"/>
      <c r="K150" s="406"/>
    </row>
    <row r="151" spans="1:16" ht="68.25" customHeight="1" x14ac:dyDescent="0.25">
      <c r="A151" s="335" t="s">
        <v>1365</v>
      </c>
      <c r="B151" s="333" t="s">
        <v>1366</v>
      </c>
      <c r="C151" s="352"/>
      <c r="D151" s="396" t="s">
        <v>1367</v>
      </c>
      <c r="E151" s="396"/>
      <c r="F151" s="396"/>
      <c r="G151" s="341"/>
      <c r="H151" s="400"/>
      <c r="I151" s="400"/>
      <c r="J151" s="401"/>
      <c r="K151" s="402"/>
    </row>
    <row r="152" spans="1:16" ht="247.5" customHeight="1" x14ac:dyDescent="0.25">
      <c r="A152" s="342" t="s">
        <v>1368</v>
      </c>
      <c r="B152" s="332" t="s">
        <v>1369</v>
      </c>
      <c r="C152" s="354"/>
      <c r="D152" s="397" t="s">
        <v>1370</v>
      </c>
      <c r="E152" s="397"/>
      <c r="F152" s="397"/>
      <c r="G152" s="341"/>
      <c r="H152" s="400"/>
      <c r="I152" s="400"/>
      <c r="J152" s="403"/>
      <c r="K152" s="404"/>
    </row>
    <row r="153" spans="1:16" ht="57" customHeight="1" x14ac:dyDescent="0.25">
      <c r="A153" s="335" t="s">
        <v>1371</v>
      </c>
      <c r="B153" s="333" t="s">
        <v>1372</v>
      </c>
      <c r="C153" s="352"/>
      <c r="D153" s="396" t="s">
        <v>1373</v>
      </c>
      <c r="E153" s="396"/>
      <c r="F153" s="396"/>
      <c r="G153" s="341"/>
      <c r="H153" s="400"/>
      <c r="I153" s="400"/>
      <c r="J153" s="401"/>
      <c r="K153" s="402"/>
    </row>
    <row r="154" spans="1:16" ht="57" customHeight="1" x14ac:dyDescent="0.25">
      <c r="A154" s="342" t="s">
        <v>1374</v>
      </c>
      <c r="B154" s="332" t="s">
        <v>1375</v>
      </c>
      <c r="C154" s="354"/>
      <c r="D154" s="397" t="s">
        <v>1376</v>
      </c>
      <c r="E154" s="397"/>
      <c r="F154" s="397"/>
      <c r="G154" s="341"/>
      <c r="H154" s="400"/>
      <c r="I154" s="400"/>
      <c r="J154" s="403"/>
      <c r="K154" s="404"/>
    </row>
    <row r="155" spans="1:16" ht="156.75" customHeight="1" x14ac:dyDescent="0.25">
      <c r="A155" s="335" t="s">
        <v>1377</v>
      </c>
      <c r="B155" s="333" t="s">
        <v>1378</v>
      </c>
      <c r="C155" s="352"/>
      <c r="D155" s="396" t="s">
        <v>1379</v>
      </c>
      <c r="E155" s="396"/>
      <c r="F155" s="396"/>
      <c r="G155" s="341"/>
      <c r="H155" s="400"/>
      <c r="I155" s="400"/>
      <c r="J155" s="401"/>
      <c r="K155" s="402"/>
    </row>
    <row r="156" spans="1:16" ht="45.6" customHeight="1" x14ac:dyDescent="0.25">
      <c r="A156" s="342" t="s">
        <v>1380</v>
      </c>
      <c r="B156" s="332" t="s">
        <v>1381</v>
      </c>
      <c r="C156" s="354"/>
      <c r="D156" s="397" t="s">
        <v>1382</v>
      </c>
      <c r="E156" s="397"/>
      <c r="F156" s="397"/>
      <c r="G156" s="341"/>
      <c r="H156" s="400"/>
      <c r="I156" s="400"/>
      <c r="J156" s="403"/>
      <c r="K156" s="404"/>
    </row>
    <row r="157" spans="1:16" ht="51" customHeight="1" x14ac:dyDescent="0.25">
      <c r="A157" s="335" t="s">
        <v>1380</v>
      </c>
      <c r="B157" s="333" t="s">
        <v>1383</v>
      </c>
      <c r="C157" s="352"/>
      <c r="D157" s="396" t="s">
        <v>1384</v>
      </c>
      <c r="E157" s="396"/>
      <c r="F157" s="396"/>
      <c r="G157" s="341"/>
      <c r="H157" s="400"/>
      <c r="I157" s="400"/>
      <c r="J157" s="401"/>
      <c r="K157" s="402"/>
    </row>
    <row r="158" spans="1:16" ht="132.75" customHeight="1" x14ac:dyDescent="0.25">
      <c r="A158" s="353" t="s">
        <v>167</v>
      </c>
      <c r="B158" s="332" t="s">
        <v>168</v>
      </c>
      <c r="C158" s="343"/>
      <c r="D158" s="421" t="s">
        <v>1759</v>
      </c>
      <c r="E158" s="421"/>
      <c r="F158" s="421"/>
      <c r="G158" s="341"/>
      <c r="H158" s="400"/>
      <c r="I158" s="400"/>
      <c r="J158" s="403"/>
      <c r="K158" s="404"/>
      <c r="L158" s="137" t="s">
        <v>169</v>
      </c>
    </row>
    <row r="159" spans="1:16" ht="116.25" customHeight="1" x14ac:dyDescent="0.25">
      <c r="A159" s="340" t="s">
        <v>170</v>
      </c>
      <c r="B159" s="333" t="s">
        <v>171</v>
      </c>
      <c r="C159" s="346"/>
      <c r="D159" s="414" t="s">
        <v>172</v>
      </c>
      <c r="E159" s="414"/>
      <c r="F159" s="414"/>
      <c r="G159" s="341"/>
      <c r="H159" s="400"/>
      <c r="I159" s="400"/>
      <c r="J159" s="401"/>
      <c r="K159" s="402"/>
      <c r="L159" s="88"/>
      <c r="M159" s="88"/>
      <c r="N159" s="88"/>
      <c r="O159" s="88"/>
      <c r="P159" s="88"/>
    </row>
    <row r="160" spans="1:16" ht="111.75" customHeight="1" x14ac:dyDescent="0.25">
      <c r="A160" s="353" t="s">
        <v>173</v>
      </c>
      <c r="B160" s="332" t="s">
        <v>174</v>
      </c>
      <c r="C160" s="343"/>
      <c r="D160" s="421" t="s">
        <v>1760</v>
      </c>
      <c r="E160" s="421"/>
      <c r="F160" s="421"/>
      <c r="G160" s="341"/>
      <c r="H160" s="400"/>
      <c r="I160" s="400"/>
      <c r="J160" s="403"/>
      <c r="K160" s="404"/>
      <c r="L160" s="88"/>
      <c r="M160" s="88"/>
      <c r="N160" s="88"/>
      <c r="O160" s="88"/>
      <c r="P160" s="88"/>
    </row>
    <row r="161" spans="1:16" ht="53.25" customHeight="1" x14ac:dyDescent="0.25">
      <c r="A161" s="335" t="s">
        <v>1385</v>
      </c>
      <c r="B161" s="333" t="s">
        <v>1386</v>
      </c>
      <c r="C161" s="352"/>
      <c r="D161" s="396" t="s">
        <v>1387</v>
      </c>
      <c r="E161" s="396"/>
      <c r="F161" s="396"/>
      <c r="G161" s="341"/>
      <c r="H161" s="400"/>
      <c r="I161" s="400"/>
      <c r="J161" s="401"/>
      <c r="K161" s="402"/>
    </row>
    <row r="162" spans="1:16" ht="113.25" customHeight="1" x14ac:dyDescent="0.25">
      <c r="A162" s="342" t="s">
        <v>1388</v>
      </c>
      <c r="B162" s="332" t="s">
        <v>1389</v>
      </c>
      <c r="C162" s="354"/>
      <c r="D162" s="397" t="s">
        <v>1390</v>
      </c>
      <c r="E162" s="397"/>
      <c r="F162" s="397"/>
      <c r="G162" s="341"/>
      <c r="H162" s="400"/>
      <c r="I162" s="400"/>
      <c r="J162" s="403"/>
      <c r="K162" s="404"/>
      <c r="L162" s="137" t="s">
        <v>1391</v>
      </c>
    </row>
    <row r="163" spans="1:16" ht="65.25" customHeight="1" x14ac:dyDescent="0.25">
      <c r="A163" s="335" t="s">
        <v>1392</v>
      </c>
      <c r="B163" s="333" t="s">
        <v>1393</v>
      </c>
      <c r="C163" s="352"/>
      <c r="D163" s="396" t="s">
        <v>1394</v>
      </c>
      <c r="E163" s="396"/>
      <c r="F163" s="396"/>
      <c r="G163" s="341"/>
      <c r="H163" s="400"/>
      <c r="I163" s="400"/>
      <c r="J163" s="403"/>
      <c r="K163" s="404"/>
    </row>
    <row r="164" spans="1:16" ht="25.5" customHeight="1" x14ac:dyDescent="0.25">
      <c r="A164" s="357"/>
      <c r="B164" s="15"/>
      <c r="C164" s="15"/>
      <c r="D164" s="15"/>
      <c r="E164"/>
      <c r="F164"/>
      <c r="G164" s="15"/>
      <c r="H164" s="15"/>
      <c r="I164" s="15"/>
      <c r="J164"/>
      <c r="K164" s="358"/>
      <c r="L164" s="88"/>
      <c r="M164" s="88"/>
      <c r="N164" s="88"/>
      <c r="O164" s="88"/>
      <c r="P164" s="88"/>
    </row>
    <row r="165" spans="1:16" x14ac:dyDescent="0.25">
      <c r="A165" s="674" t="s">
        <v>175</v>
      </c>
      <c r="B165" s="405"/>
      <c r="C165" s="405"/>
      <c r="D165" s="405"/>
      <c r="E165" s="405"/>
      <c r="F165" s="405"/>
      <c r="G165" s="405"/>
      <c r="H165" s="405"/>
      <c r="I165" s="405"/>
      <c r="J165" s="405"/>
      <c r="K165" s="406"/>
      <c r="L165" s="88"/>
      <c r="M165" s="88"/>
      <c r="N165" s="88"/>
      <c r="O165" s="88"/>
      <c r="P165" s="88"/>
    </row>
    <row r="166" spans="1:16" ht="103.5" customHeight="1" x14ac:dyDescent="0.25">
      <c r="A166" s="353" t="s">
        <v>176</v>
      </c>
      <c r="B166" s="332" t="s">
        <v>177</v>
      </c>
      <c r="C166" s="343"/>
      <c r="D166" s="425" t="s">
        <v>178</v>
      </c>
      <c r="E166" s="426"/>
      <c r="F166" s="427"/>
      <c r="G166" s="341"/>
      <c r="H166" s="410"/>
      <c r="I166" s="411"/>
      <c r="J166" s="428"/>
      <c r="K166" s="429"/>
      <c r="L166" s="88"/>
      <c r="M166" s="88"/>
      <c r="N166" s="88"/>
      <c r="O166" s="88"/>
      <c r="P166" s="88"/>
    </row>
    <row r="167" spans="1:16" ht="103.5" customHeight="1" x14ac:dyDescent="0.25">
      <c r="A167" s="335" t="s">
        <v>179</v>
      </c>
      <c r="B167" s="333" t="s">
        <v>180</v>
      </c>
      <c r="C167" s="346"/>
      <c r="D167" s="407" t="s">
        <v>181</v>
      </c>
      <c r="E167" s="408"/>
      <c r="F167" s="409"/>
      <c r="G167" s="341"/>
      <c r="H167" s="410"/>
      <c r="I167" s="411"/>
      <c r="J167" s="412"/>
      <c r="K167" s="413"/>
      <c r="L167" s="88"/>
      <c r="M167" s="88"/>
      <c r="N167" s="88"/>
      <c r="O167" s="88"/>
      <c r="P167" s="88"/>
    </row>
    <row r="168" spans="1:16" ht="25.5" customHeight="1" x14ac:dyDescent="0.25">
      <c r="A168" s="357"/>
      <c r="B168" s="15"/>
      <c r="C168" s="15"/>
      <c r="D168" s="15"/>
      <c r="E168"/>
      <c r="F168"/>
      <c r="G168" s="15"/>
      <c r="H168" s="15"/>
      <c r="I168" s="15"/>
      <c r="J168"/>
      <c r="K168" s="358"/>
      <c r="L168" s="88"/>
      <c r="M168" s="88"/>
      <c r="N168" s="88"/>
      <c r="O168" s="88"/>
      <c r="P168" s="88"/>
    </row>
    <row r="169" spans="1:16" x14ac:dyDescent="0.25">
      <c r="A169" s="674" t="s">
        <v>182</v>
      </c>
      <c r="B169" s="405"/>
      <c r="C169" s="405"/>
      <c r="D169" s="405"/>
      <c r="E169" s="405"/>
      <c r="F169" s="405"/>
      <c r="G169" s="405"/>
      <c r="H169" s="405"/>
      <c r="I169" s="405"/>
      <c r="J169" s="405"/>
      <c r="K169" s="406"/>
      <c r="L169" s="88"/>
      <c r="M169" s="88"/>
      <c r="N169" s="88"/>
      <c r="O169" s="88"/>
      <c r="P169" s="88"/>
    </row>
    <row r="170" spans="1:16" ht="187.5" customHeight="1" x14ac:dyDescent="0.25">
      <c r="A170" s="342" t="s">
        <v>1396</v>
      </c>
      <c r="B170" s="332" t="s">
        <v>1397</v>
      </c>
      <c r="C170" s="354"/>
      <c r="D170" s="397" t="s">
        <v>1398</v>
      </c>
      <c r="E170" s="397"/>
      <c r="F170" s="397"/>
      <c r="G170" s="341"/>
      <c r="H170" s="400"/>
      <c r="I170" s="400"/>
      <c r="J170" s="403"/>
      <c r="K170" s="404"/>
    </row>
    <row r="171" spans="1:16" ht="35.25" customHeight="1" x14ac:dyDescent="0.25">
      <c r="A171" s="335" t="s">
        <v>1399</v>
      </c>
      <c r="B171" s="333" t="s">
        <v>1400</v>
      </c>
      <c r="C171" s="352"/>
      <c r="D171" s="396" t="s">
        <v>1401</v>
      </c>
      <c r="E171" s="396"/>
      <c r="F171" s="396"/>
      <c r="G171" s="341"/>
      <c r="H171" s="400"/>
      <c r="I171" s="400"/>
      <c r="J171" s="403"/>
      <c r="K171" s="404"/>
    </row>
    <row r="172" spans="1:16" ht="51" customHeight="1" x14ac:dyDescent="0.25">
      <c r="A172" s="342" t="s">
        <v>1402</v>
      </c>
      <c r="B172" s="332" t="s">
        <v>1403</v>
      </c>
      <c r="C172" s="354"/>
      <c r="D172" s="397" t="s">
        <v>1404</v>
      </c>
      <c r="E172" s="397"/>
      <c r="F172" s="397"/>
      <c r="G172" s="341"/>
      <c r="H172" s="400"/>
      <c r="I172" s="400"/>
      <c r="J172" s="403"/>
      <c r="K172" s="404"/>
    </row>
    <row r="173" spans="1:16" ht="45.2" customHeight="1" x14ac:dyDescent="0.25">
      <c r="A173" s="335" t="s">
        <v>1405</v>
      </c>
      <c r="B173" s="333" t="s">
        <v>1406</v>
      </c>
      <c r="C173" s="352"/>
      <c r="D173" s="396" t="s">
        <v>1407</v>
      </c>
      <c r="E173" s="396"/>
      <c r="F173" s="396"/>
      <c r="G173" s="341"/>
      <c r="H173" s="400"/>
      <c r="I173" s="400"/>
      <c r="J173" s="403"/>
      <c r="K173" s="404"/>
    </row>
    <row r="174" spans="1:16" ht="68.25" customHeight="1" x14ac:dyDescent="0.25">
      <c r="A174" s="342" t="s">
        <v>1408</v>
      </c>
      <c r="B174" s="332" t="s">
        <v>1409</v>
      </c>
      <c r="C174" s="354"/>
      <c r="D174" s="397" t="s">
        <v>1410</v>
      </c>
      <c r="E174" s="397"/>
      <c r="F174" s="397"/>
      <c r="G174" s="341"/>
      <c r="H174" s="400"/>
      <c r="I174" s="400"/>
      <c r="J174" s="403"/>
      <c r="K174" s="404"/>
    </row>
    <row r="175" spans="1:16" ht="160.5" customHeight="1" x14ac:dyDescent="0.25">
      <c r="A175" s="335" t="s">
        <v>1411</v>
      </c>
      <c r="B175" s="333" t="s">
        <v>1412</v>
      </c>
      <c r="C175" s="352"/>
      <c r="D175" s="396" t="s">
        <v>1413</v>
      </c>
      <c r="E175" s="396"/>
      <c r="F175" s="396"/>
      <c r="G175" s="341"/>
      <c r="H175" s="400"/>
      <c r="I175" s="400"/>
      <c r="J175" s="403"/>
      <c r="K175" s="404"/>
      <c r="L175" s="137" t="s">
        <v>1414</v>
      </c>
    </row>
    <row r="176" spans="1:16" ht="25.5" customHeight="1" x14ac:dyDescent="0.25">
      <c r="A176" s="357"/>
      <c r="B176" s="15"/>
      <c r="C176" s="15"/>
      <c r="D176" s="15"/>
      <c r="E176"/>
      <c r="F176"/>
      <c r="G176" s="15"/>
      <c r="H176" s="15"/>
      <c r="I176" s="15"/>
      <c r="J176"/>
      <c r="K176" s="358"/>
    </row>
    <row r="177" spans="1:11" x14ac:dyDescent="0.25">
      <c r="A177" s="674" t="s">
        <v>183</v>
      </c>
      <c r="B177" s="405"/>
      <c r="C177" s="405"/>
      <c r="D177" s="405"/>
      <c r="E177" s="405"/>
      <c r="F177" s="405"/>
      <c r="G177" s="405"/>
      <c r="H177" s="405"/>
      <c r="I177" s="405"/>
      <c r="J177" s="405"/>
      <c r="K177" s="406"/>
    </row>
    <row r="178" spans="1:11" ht="147.75" customHeight="1" x14ac:dyDescent="0.25">
      <c r="A178" s="353" t="s">
        <v>184</v>
      </c>
      <c r="B178" s="332" t="s">
        <v>185</v>
      </c>
      <c r="C178" s="343"/>
      <c r="D178" s="397" t="s">
        <v>186</v>
      </c>
      <c r="E178" s="397"/>
      <c r="F178" s="397"/>
      <c r="G178" s="341"/>
      <c r="H178" s="400"/>
      <c r="I178" s="400"/>
      <c r="J178" s="403"/>
      <c r="K178" s="404"/>
    </row>
    <row r="179" spans="1:11" ht="18.75" customHeight="1" x14ac:dyDescent="0.25">
      <c r="A179" s="674" t="s">
        <v>1415</v>
      </c>
      <c r="B179" s="405"/>
      <c r="C179" s="405"/>
      <c r="D179" s="405"/>
      <c r="E179" s="405"/>
      <c r="F179" s="405"/>
      <c r="G179" s="405"/>
      <c r="H179" s="405"/>
      <c r="I179" s="405"/>
      <c r="J179" s="405"/>
      <c r="K179" s="406"/>
    </row>
    <row r="180" spans="1:11" ht="121.5" customHeight="1" x14ac:dyDescent="0.25">
      <c r="A180" s="342" t="s">
        <v>1416</v>
      </c>
      <c r="B180" s="332" t="s">
        <v>1417</v>
      </c>
      <c r="C180" s="354"/>
      <c r="D180" s="397" t="s">
        <v>1418</v>
      </c>
      <c r="E180" s="397"/>
      <c r="F180" s="397"/>
      <c r="G180" s="341"/>
      <c r="H180" s="400"/>
      <c r="I180" s="400"/>
      <c r="J180" s="416" t="s">
        <v>1419</v>
      </c>
      <c r="K180" s="417"/>
    </row>
    <row r="181" spans="1:11" ht="150" customHeight="1" thickBot="1" x14ac:dyDescent="0.3">
      <c r="A181" s="359" t="s">
        <v>1420</v>
      </c>
      <c r="B181" s="334" t="s">
        <v>1421</v>
      </c>
      <c r="C181" s="360"/>
      <c r="D181" s="420" t="s">
        <v>1422</v>
      </c>
      <c r="E181" s="420"/>
      <c r="F181" s="420"/>
      <c r="G181" s="361"/>
      <c r="H181" s="415"/>
      <c r="I181" s="415"/>
      <c r="J181" s="418" t="s">
        <v>1419</v>
      </c>
      <c r="K181" s="419"/>
    </row>
    <row r="182" spans="1:11" ht="25.5" customHeight="1" x14ac:dyDescent="0.25">
      <c r="A182" s="15"/>
      <c r="B182" s="15"/>
      <c r="C182" s="15"/>
      <c r="D182" s="15"/>
      <c r="E182"/>
      <c r="F182"/>
      <c r="G182" s="15"/>
      <c r="H182" s="15"/>
      <c r="I182" s="15"/>
      <c r="J182"/>
      <c r="K182"/>
    </row>
    <row r="183" spans="1:11" ht="25.5" customHeight="1" x14ac:dyDescent="0.25">
      <c r="A183" s="15"/>
      <c r="B183" s="15"/>
      <c r="C183" s="15"/>
      <c r="D183" s="15"/>
      <c r="E183"/>
      <c r="F183"/>
      <c r="G183" s="15"/>
      <c r="H183" s="15"/>
      <c r="I183" s="15"/>
      <c r="J183"/>
      <c r="K183"/>
    </row>
    <row r="184" spans="1:11" ht="25.5" customHeight="1" x14ac:dyDescent="0.25">
      <c r="A184" s="15"/>
      <c r="B184" s="15"/>
      <c r="C184" s="15"/>
      <c r="D184" s="15"/>
      <c r="E184"/>
      <c r="F184"/>
      <c r="G184" s="15"/>
      <c r="H184" s="15"/>
      <c r="I184" s="15"/>
      <c r="J184"/>
      <c r="K184"/>
    </row>
    <row r="185" spans="1:11" ht="25.5" customHeight="1" x14ac:dyDescent="0.25">
      <c r="A185" s="15"/>
      <c r="B185" s="15"/>
      <c r="C185" s="15"/>
      <c r="D185" s="15"/>
      <c r="E185"/>
      <c r="F185"/>
      <c r="G185" s="15"/>
      <c r="H185" s="15"/>
      <c r="I185" s="15"/>
      <c r="J185"/>
      <c r="K185"/>
    </row>
    <row r="186" spans="1:11" ht="25.5" customHeight="1" x14ac:dyDescent="0.25">
      <c r="A186" s="15"/>
      <c r="B186" s="15"/>
      <c r="C186" s="15"/>
      <c r="D186" s="15"/>
      <c r="E186"/>
      <c r="F186"/>
      <c r="G186" s="15"/>
      <c r="H186" s="15"/>
      <c r="I186" s="15"/>
      <c r="J186"/>
      <c r="K186"/>
    </row>
    <row r="187" spans="1:11" ht="25.5" customHeight="1" x14ac:dyDescent="0.25">
      <c r="A187" s="15"/>
      <c r="B187" s="15"/>
      <c r="C187" s="15"/>
      <c r="D187" s="15"/>
      <c r="E187"/>
      <c r="F187"/>
      <c r="G187" s="15"/>
      <c r="H187" s="15"/>
      <c r="I187" s="15"/>
      <c r="J187"/>
      <c r="K187"/>
    </row>
    <row r="188" spans="1:11" ht="25.5" customHeight="1" x14ac:dyDescent="0.25">
      <c r="A188" s="15"/>
      <c r="B188" s="15"/>
      <c r="C188" s="15"/>
      <c r="D188" s="15"/>
      <c r="E188"/>
      <c r="F188"/>
      <c r="G188" s="15"/>
      <c r="H188" s="15"/>
      <c r="I188" s="15"/>
      <c r="J188"/>
      <c r="K188"/>
    </row>
    <row r="189" spans="1:11" ht="25.5" customHeight="1" x14ac:dyDescent="0.25">
      <c r="A189" s="17"/>
      <c r="B189" s="15"/>
      <c r="C189" s="15"/>
      <c r="D189" s="15"/>
      <c r="E189"/>
      <c r="F189"/>
      <c r="G189" s="15"/>
      <c r="H189" s="15"/>
      <c r="I189" s="15"/>
      <c r="J189"/>
      <c r="K189"/>
    </row>
    <row r="190" spans="1:11" ht="67.5" customHeight="1" x14ac:dyDescent="0.25">
      <c r="A190" s="17"/>
      <c r="B190" s="15"/>
      <c r="C190" s="15"/>
      <c r="D190" s="15"/>
      <c r="E190"/>
      <c r="F190"/>
      <c r="G190" s="15"/>
      <c r="H190" s="15"/>
      <c r="I190" s="15"/>
      <c r="J190"/>
      <c r="K190"/>
    </row>
    <row r="191" spans="1:11" ht="51.95" customHeight="1" x14ac:dyDescent="0.25">
      <c r="A191" s="17"/>
      <c r="B191" s="15"/>
      <c r="C191" s="15"/>
      <c r="D191" s="15"/>
      <c r="E191"/>
      <c r="F191"/>
      <c r="G191" s="15"/>
      <c r="H191" s="15"/>
      <c r="I191" s="15"/>
      <c r="J191"/>
      <c r="K191"/>
    </row>
    <row r="192" spans="1:11" ht="68.25" customHeight="1" x14ac:dyDescent="0.25">
      <c r="A192" s="16"/>
      <c r="B192" s="15"/>
      <c r="C192" s="15"/>
      <c r="D192" s="15"/>
      <c r="E192"/>
      <c r="F192"/>
      <c r="G192" s="15"/>
      <c r="H192" s="15"/>
      <c r="I192" s="15"/>
      <c r="J192"/>
      <c r="K192"/>
    </row>
    <row r="193" spans="1:11" ht="78.599999999999994" customHeight="1" x14ac:dyDescent="0.25">
      <c r="A193" s="18"/>
      <c r="B193" s="18"/>
      <c r="C193" s="18"/>
      <c r="D193" s="18"/>
      <c r="E193" s="18"/>
      <c r="F193" s="19"/>
      <c r="G193" s="18"/>
      <c r="H193" s="18"/>
      <c r="I193" s="18"/>
      <c r="J193" s="20"/>
      <c r="K193"/>
    </row>
    <row r="194" spans="1:11" ht="36" customHeight="1" x14ac:dyDescent="0.25">
      <c r="J194" s="20"/>
      <c r="K194" s="14"/>
    </row>
    <row r="195" spans="1:11" ht="15" customHeight="1" x14ac:dyDescent="0.25">
      <c r="J195" s="20"/>
    </row>
    <row r="196" spans="1:11" ht="52.5" customHeight="1" x14ac:dyDescent="0.25">
      <c r="J196" s="20"/>
    </row>
    <row r="197" spans="1:11" ht="47.25" customHeight="1" x14ac:dyDescent="0.25"/>
    <row r="198" spans="1:11" ht="170.25" customHeight="1" x14ac:dyDescent="0.25"/>
    <row r="199" spans="1:11" ht="50.25" customHeight="1" x14ac:dyDescent="0.25"/>
    <row r="207" spans="1:11" ht="30" customHeight="1" x14ac:dyDescent="0.25"/>
    <row r="211" ht="48.75" customHeight="1" x14ac:dyDescent="0.25"/>
    <row r="212" ht="41.45" customHeight="1" x14ac:dyDescent="0.25"/>
    <row r="214" ht="60" customHeight="1" x14ac:dyDescent="0.25"/>
    <row r="218" ht="75.75" customHeight="1" x14ac:dyDescent="0.25"/>
    <row r="219" ht="51.95" customHeight="1" x14ac:dyDescent="0.25"/>
  </sheetData>
  <sheetProtection formatCells="0" formatColumns="0" formatRows="0" insertColumns="0" insertRows="0" deleteColumns="0" deleteRows="0" sort="0"/>
  <protectedRanges>
    <protectedRange sqref="J3 G60:I88 G116:I116 G122:I133 G178:I178 G166:I167 G158:I160 G94:I94 G136:I136 G140:I143 G148:I148 H117:I121 H134:I135 H137:I139 H144:I147 H180:I181 H170:I175 H161:I163 H151:I157" name="Range1"/>
    <protectedRange sqref="D17:E18 D21:E22 D25:E28" name="Range1_1"/>
    <protectedRange sqref="D11:H13" name="Range2"/>
    <protectedRange sqref="G31:H56 I31" name="Range1_3"/>
    <protectedRange sqref="G89:H93" name="Range1_4"/>
    <protectedRange sqref="G95:H99 H109:H115" name="Range1_5"/>
    <protectedRange sqref="G101:H108 G109:G115" name="Range1_6"/>
    <protectedRange sqref="G117:G121" name="Range1_7"/>
    <protectedRange sqref="G134:G135" name="Range1_8"/>
    <protectedRange sqref="G137" name="Range1_9"/>
    <protectedRange sqref="G138:G139" name="Range1_10"/>
    <protectedRange sqref="G144:G147" name="Range1_11"/>
    <protectedRange sqref="G151:G157" name="Range1_12"/>
    <protectedRange sqref="G161:G163" name="Range1_13"/>
    <protectedRange sqref="G170:G175" name="Range1_14"/>
    <protectedRange sqref="G180:G181" name="Range1_15"/>
  </protectedRanges>
  <mergeCells count="462">
    <mergeCell ref="J158:K158"/>
    <mergeCell ref="H158:I158"/>
    <mergeCell ref="B122:B124"/>
    <mergeCell ref="J132:K132"/>
    <mergeCell ref="H132:I132"/>
    <mergeCell ref="H129:I129"/>
    <mergeCell ref="D123:F123"/>
    <mergeCell ref="D124:F124"/>
    <mergeCell ref="D125:F125"/>
    <mergeCell ref="D126:F126"/>
    <mergeCell ref="D129:F129"/>
    <mergeCell ref="D130:F130"/>
    <mergeCell ref="D132:F132"/>
    <mergeCell ref="J126:K126"/>
    <mergeCell ref="H126:I126"/>
    <mergeCell ref="H130:I130"/>
    <mergeCell ref="J130:K130"/>
    <mergeCell ref="B125:B129"/>
    <mergeCell ref="J124:K124"/>
    <mergeCell ref="J148:K148"/>
    <mergeCell ref="D153:F153"/>
    <mergeCell ref="D154:F154"/>
    <mergeCell ref="D143:F143"/>
    <mergeCell ref="D142:F142"/>
    <mergeCell ref="D140:F140"/>
    <mergeCell ref="D141:F141"/>
    <mergeCell ref="H116:I116"/>
    <mergeCell ref="H122:I122"/>
    <mergeCell ref="H75:I82"/>
    <mergeCell ref="A100:K100"/>
    <mergeCell ref="J72:K73"/>
    <mergeCell ref="D122:F122"/>
    <mergeCell ref="C75:C82"/>
    <mergeCell ref="A60:A73"/>
    <mergeCell ref="E71:F71"/>
    <mergeCell ref="H72:I73"/>
    <mergeCell ref="H87:I87"/>
    <mergeCell ref="G83:G86"/>
    <mergeCell ref="J87:K87"/>
    <mergeCell ref="J122:K122"/>
    <mergeCell ref="D94:F94"/>
    <mergeCell ref="A76:A86"/>
    <mergeCell ref="J83:K86"/>
    <mergeCell ref="J75:K82"/>
    <mergeCell ref="D89:F89"/>
    <mergeCell ref="J91:K91"/>
    <mergeCell ref="J90:K90"/>
    <mergeCell ref="J89:K89"/>
    <mergeCell ref="I1:K1"/>
    <mergeCell ref="A3:B3"/>
    <mergeCell ref="A4:K5"/>
    <mergeCell ref="H29:I29"/>
    <mergeCell ref="C29:F29"/>
    <mergeCell ref="A58:K58"/>
    <mergeCell ref="J29:K29"/>
    <mergeCell ref="G59:K59"/>
    <mergeCell ref="A59:D59"/>
    <mergeCell ref="A1:E1"/>
    <mergeCell ref="B11:C11"/>
    <mergeCell ref="D11:H13"/>
    <mergeCell ref="A16:A18"/>
    <mergeCell ref="B16:B18"/>
    <mergeCell ref="A20:A22"/>
    <mergeCell ref="H35:I35"/>
    <mergeCell ref="H36:I36"/>
    <mergeCell ref="H37:I37"/>
    <mergeCell ref="H38:I38"/>
    <mergeCell ref="H39:I39"/>
    <mergeCell ref="H40:I40"/>
    <mergeCell ref="H41:I41"/>
    <mergeCell ref="H50:I50"/>
    <mergeCell ref="C40:F40"/>
    <mergeCell ref="J116:K116"/>
    <mergeCell ref="J70:K71"/>
    <mergeCell ref="J74:K74"/>
    <mergeCell ref="H70:I71"/>
    <mergeCell ref="G70:G71"/>
    <mergeCell ref="D116:F116"/>
    <mergeCell ref="B89:B93"/>
    <mergeCell ref="D90:F90"/>
    <mergeCell ref="D91:F91"/>
    <mergeCell ref="D92:F92"/>
    <mergeCell ref="D93:F93"/>
    <mergeCell ref="H89:I89"/>
    <mergeCell ref="H90:I90"/>
    <mergeCell ref="H91:I91"/>
    <mergeCell ref="C83:C86"/>
    <mergeCell ref="E83:F83"/>
    <mergeCell ref="E84:F84"/>
    <mergeCell ref="E85:F85"/>
    <mergeCell ref="E86:F86"/>
    <mergeCell ref="D88:F88"/>
    <mergeCell ref="H88:I88"/>
    <mergeCell ref="D87:F87"/>
    <mergeCell ref="B60:B74"/>
    <mergeCell ref="C72:C73"/>
    <mergeCell ref="E74:F74"/>
    <mergeCell ref="E75:F75"/>
    <mergeCell ref="C60:C62"/>
    <mergeCell ref="C63:C66"/>
    <mergeCell ref="C68:C69"/>
    <mergeCell ref="E72:F72"/>
    <mergeCell ref="C70:C71"/>
    <mergeCell ref="E60:F60"/>
    <mergeCell ref="E61:F61"/>
    <mergeCell ref="E62:F62"/>
    <mergeCell ref="E63:F63"/>
    <mergeCell ref="E65:F65"/>
    <mergeCell ref="E66:F66"/>
    <mergeCell ref="E69:F69"/>
    <mergeCell ref="E70:F70"/>
    <mergeCell ref="B75:B87"/>
    <mergeCell ref="E73:F73"/>
    <mergeCell ref="D76:D78"/>
    <mergeCell ref="D79:D82"/>
    <mergeCell ref="H148:I148"/>
    <mergeCell ref="H137:I137"/>
    <mergeCell ref="H139:I139"/>
    <mergeCell ref="H60:I62"/>
    <mergeCell ref="G68:G69"/>
    <mergeCell ref="G63:G66"/>
    <mergeCell ref="G60:G62"/>
    <mergeCell ref="H127:I127"/>
    <mergeCell ref="H83:I86"/>
    <mergeCell ref="H123:I123"/>
    <mergeCell ref="D136:F136"/>
    <mergeCell ref="D131:F131"/>
    <mergeCell ref="B130:B131"/>
    <mergeCell ref="H96:I96"/>
    <mergeCell ref="H97:I97"/>
    <mergeCell ref="H98:I98"/>
    <mergeCell ref="H99:I99"/>
    <mergeCell ref="H94:I94"/>
    <mergeCell ref="D101:F101"/>
    <mergeCell ref="D115:F115"/>
    <mergeCell ref="J60:K62"/>
    <mergeCell ref="J63:K66"/>
    <mergeCell ref="J67:K67"/>
    <mergeCell ref="H68:I69"/>
    <mergeCell ref="H63:I66"/>
    <mergeCell ref="H67:I67"/>
    <mergeCell ref="J68:K69"/>
    <mergeCell ref="H74:I74"/>
    <mergeCell ref="G75:G82"/>
    <mergeCell ref="G72:G73"/>
    <mergeCell ref="H133:I133"/>
    <mergeCell ref="J88:K88"/>
    <mergeCell ref="H124:I124"/>
    <mergeCell ref="J123:K123"/>
    <mergeCell ref="J95:K95"/>
    <mergeCell ref="A125:A129"/>
    <mergeCell ref="D127:F127"/>
    <mergeCell ref="H125:I125"/>
    <mergeCell ref="J125:K125"/>
    <mergeCell ref="J129:K129"/>
    <mergeCell ref="D128:F128"/>
    <mergeCell ref="J96:K96"/>
    <mergeCell ref="J97:K97"/>
    <mergeCell ref="J98:K98"/>
    <mergeCell ref="J99:K99"/>
    <mergeCell ref="H92:I92"/>
    <mergeCell ref="H93:I93"/>
    <mergeCell ref="J93:K93"/>
    <mergeCell ref="J92:K92"/>
    <mergeCell ref="D95:F95"/>
    <mergeCell ref="D96:F96"/>
    <mergeCell ref="D97:F97"/>
    <mergeCell ref="D98:F98"/>
    <mergeCell ref="D99:F99"/>
    <mergeCell ref="D148:F148"/>
    <mergeCell ref="D133:F133"/>
    <mergeCell ref="B20:B22"/>
    <mergeCell ref="A24:A27"/>
    <mergeCell ref="B24:B27"/>
    <mergeCell ref="A30:K30"/>
    <mergeCell ref="A31:A54"/>
    <mergeCell ref="B31:B54"/>
    <mergeCell ref="J31:K31"/>
    <mergeCell ref="J32:K32"/>
    <mergeCell ref="J33:K33"/>
    <mergeCell ref="H31:I31"/>
    <mergeCell ref="H32:I32"/>
    <mergeCell ref="H33:I33"/>
    <mergeCell ref="H34:I34"/>
    <mergeCell ref="A130:A131"/>
    <mergeCell ref="J131:K131"/>
    <mergeCell ref="H131:I131"/>
    <mergeCell ref="J127:K127"/>
    <mergeCell ref="H134:I134"/>
    <mergeCell ref="H135:I135"/>
    <mergeCell ref="J136:K136"/>
    <mergeCell ref="H136:I136"/>
    <mergeCell ref="J133:K133"/>
    <mergeCell ref="C41:F41"/>
    <mergeCell ref="C42:F42"/>
    <mergeCell ref="C43:F43"/>
    <mergeCell ref="C44:F44"/>
    <mergeCell ref="C45:F45"/>
    <mergeCell ref="C46:F46"/>
    <mergeCell ref="C47:F47"/>
    <mergeCell ref="C48:F48"/>
    <mergeCell ref="C50:F50"/>
    <mergeCell ref="H42:I42"/>
    <mergeCell ref="C49:F49"/>
    <mergeCell ref="H43:I43"/>
    <mergeCell ref="H44:I44"/>
    <mergeCell ref="H45:I45"/>
    <mergeCell ref="H46:I46"/>
    <mergeCell ref="H47:I47"/>
    <mergeCell ref="H48:I48"/>
    <mergeCell ref="H49:I49"/>
    <mergeCell ref="C31:F31"/>
    <mergeCell ref="C32:F32"/>
    <mergeCell ref="C33:F33"/>
    <mergeCell ref="C34:F34"/>
    <mergeCell ref="C35:F35"/>
    <mergeCell ref="C36:F36"/>
    <mergeCell ref="C37:F37"/>
    <mergeCell ref="C38:F38"/>
    <mergeCell ref="C39:F39"/>
    <mergeCell ref="C51:F51"/>
    <mergeCell ref="C52:F52"/>
    <mergeCell ref="C53:F53"/>
    <mergeCell ref="C54:F54"/>
    <mergeCell ref="C55:F55"/>
    <mergeCell ref="C56:F56"/>
    <mergeCell ref="J55:K55"/>
    <mergeCell ref="J54:K54"/>
    <mergeCell ref="J53:K53"/>
    <mergeCell ref="J51:K51"/>
    <mergeCell ref="J50:K50"/>
    <mergeCell ref="H52:I52"/>
    <mergeCell ref="H53:I53"/>
    <mergeCell ref="H54:I54"/>
    <mergeCell ref="H55:I55"/>
    <mergeCell ref="H56:I56"/>
    <mergeCell ref="H51:I51"/>
    <mergeCell ref="J34:K34"/>
    <mergeCell ref="J56:K56"/>
    <mergeCell ref="J49:K49"/>
    <mergeCell ref="J48:K48"/>
    <mergeCell ref="J46:K46"/>
    <mergeCell ref="J47:K47"/>
    <mergeCell ref="J45:K45"/>
    <mergeCell ref="J44:K44"/>
    <mergeCell ref="J43:K43"/>
    <mergeCell ref="J42:K42"/>
    <mergeCell ref="J41:K41"/>
    <mergeCell ref="J40:K40"/>
    <mergeCell ref="J39:K39"/>
    <mergeCell ref="J38:K38"/>
    <mergeCell ref="J37:K37"/>
    <mergeCell ref="J36:K36"/>
    <mergeCell ref="J35:K35"/>
    <mergeCell ref="J94:K94"/>
    <mergeCell ref="J114:K114"/>
    <mergeCell ref="J112:K112"/>
    <mergeCell ref="J110:K110"/>
    <mergeCell ref="H101:I101"/>
    <mergeCell ref="H102:I102"/>
    <mergeCell ref="H103:I103"/>
    <mergeCell ref="H104:I104"/>
    <mergeCell ref="H105:I105"/>
    <mergeCell ref="H106:I106"/>
    <mergeCell ref="H107:I107"/>
    <mergeCell ref="H108:I108"/>
    <mergeCell ref="H109:I109"/>
    <mergeCell ref="J109:K109"/>
    <mergeCell ref="J107:K107"/>
    <mergeCell ref="J105:K105"/>
    <mergeCell ref="J103:K103"/>
    <mergeCell ref="J108:K108"/>
    <mergeCell ref="J106:K106"/>
    <mergeCell ref="J104:K104"/>
    <mergeCell ref="J102:K102"/>
    <mergeCell ref="H95:I95"/>
    <mergeCell ref="H115:I115"/>
    <mergeCell ref="D109:F109"/>
    <mergeCell ref="D108:F108"/>
    <mergeCell ref="D107:F107"/>
    <mergeCell ref="D106:F106"/>
    <mergeCell ref="D105:F105"/>
    <mergeCell ref="D104:F104"/>
    <mergeCell ref="D103:F103"/>
    <mergeCell ref="D102:F102"/>
    <mergeCell ref="D114:F114"/>
    <mergeCell ref="D113:F113"/>
    <mergeCell ref="D112:F112"/>
    <mergeCell ref="D111:F111"/>
    <mergeCell ref="D110:F110"/>
    <mergeCell ref="H110:I110"/>
    <mergeCell ref="H111:I111"/>
    <mergeCell ref="H112:I112"/>
    <mergeCell ref="H113:I113"/>
    <mergeCell ref="H114:I114"/>
    <mergeCell ref="H117:I117"/>
    <mergeCell ref="H118:I118"/>
    <mergeCell ref="H119:I119"/>
    <mergeCell ref="H120:I120"/>
    <mergeCell ref="H121:I121"/>
    <mergeCell ref="D117:F117"/>
    <mergeCell ref="D118:F118"/>
    <mergeCell ref="D119:F119"/>
    <mergeCell ref="D120:F120"/>
    <mergeCell ref="D121:F121"/>
    <mergeCell ref="J115:K115"/>
    <mergeCell ref="J113:K113"/>
    <mergeCell ref="J111:K111"/>
    <mergeCell ref="D146:F146"/>
    <mergeCell ref="D147:F147"/>
    <mergeCell ref="H144:I144"/>
    <mergeCell ref="H145:I145"/>
    <mergeCell ref="H146:I146"/>
    <mergeCell ref="H147:I147"/>
    <mergeCell ref="J144:K144"/>
    <mergeCell ref="J145:K145"/>
    <mergeCell ref="J146:K146"/>
    <mergeCell ref="J147:K147"/>
    <mergeCell ref="J119:K119"/>
    <mergeCell ref="J121:K121"/>
    <mergeCell ref="J118:K118"/>
    <mergeCell ref="J120:K120"/>
    <mergeCell ref="J128:K128"/>
    <mergeCell ref="H128:I128"/>
    <mergeCell ref="J134:K134"/>
    <mergeCell ref="D144:F144"/>
    <mergeCell ref="D145:F145"/>
    <mergeCell ref="H138:I138"/>
    <mergeCell ref="D137:F137"/>
    <mergeCell ref="J174:K174"/>
    <mergeCell ref="J175:K175"/>
    <mergeCell ref="D170:F170"/>
    <mergeCell ref="J139:K139"/>
    <mergeCell ref="J138:K138"/>
    <mergeCell ref="J135:K135"/>
    <mergeCell ref="J137:K137"/>
    <mergeCell ref="J143:K143"/>
    <mergeCell ref="H143:I143"/>
    <mergeCell ref="J142:K142"/>
    <mergeCell ref="H142:I142"/>
    <mergeCell ref="H141:I141"/>
    <mergeCell ref="J140:K140"/>
    <mergeCell ref="H140:I140"/>
    <mergeCell ref="J141:K141"/>
    <mergeCell ref="D160:F160"/>
    <mergeCell ref="H160:I160"/>
    <mergeCell ref="J160:K160"/>
    <mergeCell ref="A149:K149"/>
    <mergeCell ref="D158:F158"/>
    <mergeCell ref="D166:F166"/>
    <mergeCell ref="H166:I166"/>
    <mergeCell ref="J166:K166"/>
    <mergeCell ref="A169:K169"/>
    <mergeCell ref="H161:I161"/>
    <mergeCell ref="H162:I162"/>
    <mergeCell ref="H163:I163"/>
    <mergeCell ref="A179:K179"/>
    <mergeCell ref="H180:I180"/>
    <mergeCell ref="H181:I181"/>
    <mergeCell ref="J180:K180"/>
    <mergeCell ref="J181:K181"/>
    <mergeCell ref="D180:F180"/>
    <mergeCell ref="D181:F181"/>
    <mergeCell ref="H170:I170"/>
    <mergeCell ref="H171:I171"/>
    <mergeCell ref="H172:I172"/>
    <mergeCell ref="H173:I173"/>
    <mergeCell ref="H174:I174"/>
    <mergeCell ref="H175:I175"/>
    <mergeCell ref="J170:K170"/>
    <mergeCell ref="J171:K171"/>
    <mergeCell ref="D178:F178"/>
    <mergeCell ref="H178:I178"/>
    <mergeCell ref="J178:K178"/>
    <mergeCell ref="A177:K177"/>
    <mergeCell ref="J173:K173"/>
    <mergeCell ref="J172:K172"/>
    <mergeCell ref="D139:F139"/>
    <mergeCell ref="D135:F135"/>
    <mergeCell ref="D134:F134"/>
    <mergeCell ref="D171:F171"/>
    <mergeCell ref="D172:F172"/>
    <mergeCell ref="D173:F173"/>
    <mergeCell ref="D174:F174"/>
    <mergeCell ref="D175:F175"/>
    <mergeCell ref="D161:F161"/>
    <mergeCell ref="D162:F162"/>
    <mergeCell ref="D163:F163"/>
    <mergeCell ref="A165:K165"/>
    <mergeCell ref="D167:F167"/>
    <mergeCell ref="H167:I167"/>
    <mergeCell ref="J167:K167"/>
    <mergeCell ref="A150:K150"/>
    <mergeCell ref="D159:F159"/>
    <mergeCell ref="H159:I159"/>
    <mergeCell ref="J159:K159"/>
    <mergeCell ref="J161:K161"/>
    <mergeCell ref="J162:K162"/>
    <mergeCell ref="J163:K163"/>
    <mergeCell ref="D151:F151"/>
    <mergeCell ref="D152:F152"/>
    <mergeCell ref="C57:F57"/>
    <mergeCell ref="H57:I57"/>
    <mergeCell ref="J57:K57"/>
    <mergeCell ref="D155:F155"/>
    <mergeCell ref="D156:F156"/>
    <mergeCell ref="D157:F157"/>
    <mergeCell ref="J52:K52"/>
    <mergeCell ref="H151:I151"/>
    <mergeCell ref="H152:I152"/>
    <mergeCell ref="H153:I153"/>
    <mergeCell ref="H154:I154"/>
    <mergeCell ref="H155:I155"/>
    <mergeCell ref="H156:I156"/>
    <mergeCell ref="H157:I157"/>
    <mergeCell ref="J151:K151"/>
    <mergeCell ref="J153:K153"/>
    <mergeCell ref="J155:K155"/>
    <mergeCell ref="J157:K157"/>
    <mergeCell ref="J152:K152"/>
    <mergeCell ref="J154:K154"/>
    <mergeCell ref="J156:K156"/>
    <mergeCell ref="J101:K101"/>
    <mergeCell ref="J117:K117"/>
    <mergeCell ref="D138:F138"/>
    <mergeCell ref="C27:F27"/>
    <mergeCell ref="C26:F26"/>
    <mergeCell ref="C25:F25"/>
    <mergeCell ref="C22:F22"/>
    <mergeCell ref="C21:F21"/>
    <mergeCell ref="A23:K23"/>
    <mergeCell ref="A19:K19"/>
    <mergeCell ref="J17:K17"/>
    <mergeCell ref="H24:I24"/>
    <mergeCell ref="H22:I22"/>
    <mergeCell ref="H21:I21"/>
    <mergeCell ref="H20:I20"/>
    <mergeCell ref="H18:I18"/>
    <mergeCell ref="H17:I17"/>
    <mergeCell ref="J27:K27"/>
    <mergeCell ref="J26:K26"/>
    <mergeCell ref="J24:K24"/>
    <mergeCell ref="H25:I25"/>
    <mergeCell ref="J25:K25"/>
    <mergeCell ref="H26:I27"/>
    <mergeCell ref="A2:K2"/>
    <mergeCell ref="A15:K15"/>
    <mergeCell ref="C9:H9"/>
    <mergeCell ref="C8:H8"/>
    <mergeCell ref="C7:H7"/>
    <mergeCell ref="C24:F24"/>
    <mergeCell ref="C20:F20"/>
    <mergeCell ref="C16:F16"/>
    <mergeCell ref="C17:F17"/>
    <mergeCell ref="C18:F18"/>
    <mergeCell ref="J16:K16"/>
    <mergeCell ref="H16:I16"/>
    <mergeCell ref="J22:K22"/>
    <mergeCell ref="J21:K21"/>
    <mergeCell ref="J20:K20"/>
    <mergeCell ref="J18:K18"/>
    <mergeCell ref="C3:H3"/>
  </mergeCells>
  <phoneticPr fontId="13" type="noConversion"/>
  <hyperlinks>
    <hyperlink ref="L132" location="'Table C403.3.2(1)'!A1" display="Table C403.3.2(1)" xr:uid="{B55319A3-F468-4115-9BAB-9B06518EA55E}"/>
    <hyperlink ref="M132" location="'Table C403.3.2(2)'!A1" display="Table C403.3.2(2)" xr:uid="{5DB9E7A3-BC85-4CD4-A6DF-32142476B7C6}"/>
    <hyperlink ref="N132" location="'Table C403.3.2(3)'!A1" display="Table C403.3.2(3)" xr:uid="{0F3852C3-B5DF-4036-AB03-7A3F4B7641B2}"/>
    <hyperlink ref="O132" location="'Table C403.3.2(4)'!A1" display="Table C403.3.2(4)" xr:uid="{D13DD9CD-3384-49E9-848B-66072110B5B5}"/>
    <hyperlink ref="P132" location="'Table C403.3.2(5)'!A1" display="Table C403.3.2(5)" xr:uid="{D2E70CF4-9D4A-47CD-B3F6-B00AC7A98FDC}"/>
    <hyperlink ref="Q132" location="'Table C403.3.2(6)'!A1" display="Table C403.3.2(6)" xr:uid="{76A338BA-925A-411E-A24F-1B9785DC72AE}"/>
    <hyperlink ref="R132" location="'Table C403.3.2(7)'!A1" display="Table C403.3.2(7)" xr:uid="{E4582CD0-A538-4256-BC33-B76A51A39BC4}"/>
    <hyperlink ref="S132" location="'Table C403.3.2(8)'!A1" display="Table C403.3.2(8)" xr:uid="{A34DD6F4-300C-4AEC-9567-E41D64A77BD0}"/>
    <hyperlink ref="T132" location="'Table C403.3.2(9)'!A1" display="Table C403.3.2(9)" xr:uid="{1D7413DC-57F8-4FC9-880D-FC785CCD410A}"/>
    <hyperlink ref="U132" location="'Table C403.3.2(10)'!A1" display="Table C403.3.2(10)" xr:uid="{86143BE6-33FF-49EE-960D-49D08C16B1B7}"/>
    <hyperlink ref="V132" location="'Table C403.3.2(11)'!A1" display="Table C403.3.2(11)" xr:uid="{EE0F3741-A825-45EF-A470-84B0606F08C5}"/>
    <hyperlink ref="W132" location="'Table C403.3.2(12)'!A1" display="Table C403.3.2(12)" xr:uid="{C2B48F7E-7C42-46AA-AE56-75BC8D62A93E}"/>
    <hyperlink ref="X132" location="'Table C403.3.2(13)'!A1" display="Table C403.3.2(13)" xr:uid="{D708DE5A-BBF3-4EF5-B2E3-24D8FE8A5039}"/>
    <hyperlink ref="Y132" location="'Table C403.3.2(14)'!A1" display="Table C403.3.2(14)" xr:uid="{2814BE5C-5F09-4041-AB53-3B5E132BF397}"/>
    <hyperlink ref="Z132" location="'Table C403.3.2(15)'!A1" display="Table C403.3.2(15)" xr:uid="{E2C44383-A849-47D4-91E0-7D87FCD3A1D6}"/>
    <hyperlink ref="AA132" location="'Table C403.3.2(16)'!A1" display="Table C403.3.2(16)" xr:uid="{A86CCE6F-6A10-4454-9862-C1593B4F514C}"/>
    <hyperlink ref="L123" location="'Table C403.5.1'!A1" display="Table C403.5.1" xr:uid="{75D63571-E4BA-4D6F-9557-A7B0B0707803}"/>
    <hyperlink ref="L66" location="'Table C402.1.3'!A1" display="Table C402.1.3" xr:uid="{4705273B-6196-4FAC-B631-3E65260262A2}"/>
    <hyperlink ref="M66" location="'Table C402.1.4'!A1" display="Table C402.1.4" xr:uid="{057CE01C-72B9-4F52-9057-372528738F93}"/>
    <hyperlink ref="L136" location="'Table C403.7.4.2'!A1" display="Table C403.7.4.2" xr:uid="{8D6A5367-072A-4009-9B1F-3BCBE194913C}"/>
    <hyperlink ref="L140" location="'Table C403.8.1(1)'!A1" display="Table C403.8.1(1)" xr:uid="{BB97D7FD-7BE7-41D5-93B0-135A3E3FA892}"/>
    <hyperlink ref="L158" location="'Lighting Calculations'!A1" display="Lighting Calculations" xr:uid="{9335225E-B5B1-4DDA-99E3-7713F6D2B465}"/>
    <hyperlink ref="L93" location="'Table C402.5.2'!A1" display="Table C402.5.2" xr:uid="{D8188304-1A28-4CC6-9758-FD5B8A0B21D1}"/>
    <hyperlink ref="L107" location="'Table C403.3.2(1)'!A1" display="Table C403.3.2(1)" xr:uid="{F198FA77-D2D0-45FE-9B2D-0A392FF1B141}"/>
    <hyperlink ref="M107" location="'Table C403.3.2(2)'!A1" display="Table C403.3.2(2)" xr:uid="{5787487B-DF17-457B-AEA7-5BE24A936030}"/>
    <hyperlink ref="N107" location="'Table C403.3.2(3)'!A1" display="Table C403.3.2(3)" xr:uid="{0D8BAE22-379B-40EA-BB11-A838E99CC9A3}"/>
    <hyperlink ref="O107" location="'Table C403.3.2(4)'!A1" display="Table C403.3.2(4)" xr:uid="{57188EE4-3AE0-476E-91D4-C18B0688B3AC}"/>
    <hyperlink ref="P107" location="'Table C403.3.2(5)'!A1" display="Table C403.3.2(5)" xr:uid="{5FC30413-F0F1-41C4-AE41-99F5AF508C5D}"/>
    <hyperlink ref="Q107" location="'Table C403.3.2(6)'!A1" display="Table C403.3.2(6)" xr:uid="{C568B521-76DA-4C21-BB4D-46F606D62886}"/>
    <hyperlink ref="R107" location="'Table C403.3.2(7)'!A1" display="Table C403.3.2(7)" xr:uid="{82E620AC-770B-40A7-B0EA-FB66F96877FC}"/>
    <hyperlink ref="S107" location="'Table C403.3.2(8)'!A1" display="Table C403.3.2(8)" xr:uid="{DB5CFBA3-3FF7-44E6-809F-B350D3B4AC50}"/>
    <hyperlink ref="T107" location="'Table C403.3.2(9)'!A1" display="Table C403.3.2(9)" xr:uid="{21BE01E3-81FB-40ED-884B-60FC12731DB7}"/>
    <hyperlink ref="U107" location="'Table C403.3.2(10)'!A1" display="Table C403.3.2(10)" xr:uid="{9808646D-39B5-4D31-AE61-BFE768D369DF}"/>
    <hyperlink ref="V107" location="'Table C403.3.2(11)'!A1" display="Table C403.3.2(11)" xr:uid="{3D465E8A-F7A8-4EEF-BF4D-BAE4E1C053C4}"/>
    <hyperlink ref="W107" location="'Table C403.3.2(12)'!A1" display="Table C403.3.2(12)" xr:uid="{C9C2239E-D8B3-47E9-819B-5559E48F2CDB}"/>
    <hyperlink ref="X107" location="'Table C403.3.2(13)'!A1" display="Table C403.3.2(13)" xr:uid="{A2D24438-16C3-48A8-8042-F0A16BBF5517}"/>
    <hyperlink ref="Y107" location="'Table C403.3.2(14)'!A1" display="Table C403.3.2(14)" xr:uid="{165BE138-0522-49F9-AD96-C547A662740B}"/>
    <hyperlink ref="Z107" location="'Table C403.3.2(15)'!A1" display="Table C403.3.2(15)" xr:uid="{E7076A4D-2BBF-4A1C-892B-9CA0EC4DCE50}"/>
    <hyperlink ref="AA107" location="'Table C403.3.2(16)'!A1" display="Table C403.3.2(16)" xr:uid="{059C1FEA-926A-48C6-BF33-C11553D131AB}"/>
    <hyperlink ref="L109" location="'Table C403.3.2(1)'!A1" display="Table C403.3.2(1)" xr:uid="{1C343CBD-474E-4610-B7E3-4D479F4DE893}"/>
    <hyperlink ref="M109" location="'Table C403.3.2(2)'!A1" display="Table C403.3.2(2)" xr:uid="{87A45FB2-AB95-4AE6-A365-3970979FAE31}"/>
    <hyperlink ref="N109" location="'Table C403.3.2(3)'!A1" display="Table C403.3.2(3)" xr:uid="{D4D6962A-4CC9-40D7-9555-6EA927BC965A}"/>
    <hyperlink ref="O109" location="'Table C403.3.2(4)'!A1" display="Table C403.3.2(4)" xr:uid="{68126652-C26B-40EE-A494-10B3660EDBC2}"/>
    <hyperlink ref="P109" location="'Table C403.3.2(5)'!A1" display="Table C403.3.2(5)" xr:uid="{2B488D30-A0C6-4479-8C43-7F1E13D9F81E}"/>
    <hyperlink ref="Q109" location="'Table C403.3.2(6)'!A1" display="Table C403.3.2(6)" xr:uid="{CF51A1BD-A2D1-4DD2-BC12-2E615594B319}"/>
    <hyperlink ref="R109" location="'Table C403.3.2(7)'!A1" display="Table C403.3.2(7)" xr:uid="{038EB2FA-7E51-4489-A857-BC5BD0695ABD}"/>
    <hyperlink ref="S109" location="'Table C403.3.2(8)'!A1" display="Table C403.3.2(8)" xr:uid="{C8590590-F380-4181-A570-86B03F4608EA}"/>
    <hyperlink ref="T109" location="'Table C403.3.2(9)'!A1" display="Table C403.3.2(9)" xr:uid="{912D99D1-3F83-488C-8EDE-D8E42E18C4DA}"/>
    <hyperlink ref="U109" location="'Table C403.3.2(10)'!A1" display="Table C403.3.2(10)" xr:uid="{F5999709-34CE-4669-A99E-EB7274A57E8C}"/>
    <hyperlink ref="V109" location="'Table C403.3.2(11)'!A1" display="Table C403.3.2(11)" xr:uid="{7BE8BA34-8BFF-4E64-A7E5-1179A73BCDB1}"/>
    <hyperlink ref="W109" location="'Table C403.3.2(12)'!A1" display="Table C403.3.2(12)" xr:uid="{7FA9A1F6-9084-41B7-91DD-92F5297F0EF2}"/>
    <hyperlink ref="X109" location="'Table C403.3.2(13)'!A1" display="Table C403.3.2(13)" xr:uid="{8245B057-EA0D-498F-82C2-7DB9E70BE6B5}"/>
    <hyperlink ref="Y109" location="'Table C403.3.2(14)'!A1" display="Table C403.3.2(14)" xr:uid="{0510592A-B7F1-412A-9133-1DC5E9110B1B}"/>
    <hyperlink ref="Z109" location="'Table C403.3.2(15)'!A1" display="Table C403.3.2(15)" xr:uid="{84AF1AB2-CA19-49F8-9EB8-DEC1FE14EB5C}"/>
    <hyperlink ref="AA109" location="'Table C403.3.2(16)'!A1" display="Table C403.3.2(16)" xr:uid="{E2A232D7-0D51-4A89-A42D-675005453BE1}"/>
    <hyperlink ref="L146" location="'Table C403.12.4'!A1" display="Table C403.12.4" xr:uid="{E941C85D-7925-4159-B527-122625E6B129}"/>
    <hyperlink ref="L162" location="'Table C405.7'!A1" display="Table C405.7" xr:uid="{A7D59EC0-0E03-4274-AC75-E802721D1751}"/>
    <hyperlink ref="L175" location="'Table C405.18'!A1" display="Table C405.18" xr:uid="{CEF3125F-715A-4608-9CCE-3FEC68DE92B6}"/>
  </hyperlinks>
  <pageMargins left="0.7" right="0.7" top="0.75" bottom="0.75" header="0.3" footer="0.3"/>
  <pageSetup scale="47" fitToHeight="0" orientation="landscape" r:id="rId1"/>
  <headerFooter differentFirst="1">
    <oddFooter>&amp;CCommercial Prescriptive Measures Checklist                        Page &amp;P of &amp;N</oddFooter>
  </headerFooter>
  <rowBreaks count="4" manualBreakCount="4">
    <brk id="28" max="10" man="1"/>
    <brk id="56" max="10" man="1"/>
    <brk id="99" max="16383" man="1"/>
    <brk id="14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ltText="Checkbox. Click to select box if project is new construction and less than $500,000 construction valuation.">
                <anchor moveWithCells="1">
                  <from>
                    <xdr:col>2</xdr:col>
                    <xdr:colOff>333375</xdr:colOff>
                    <xdr:row>16</xdr:row>
                    <xdr:rowOff>57150</xdr:rowOff>
                  </from>
                  <to>
                    <xdr:col>2</xdr:col>
                    <xdr:colOff>600075</xdr:colOff>
                    <xdr:row>16</xdr:row>
                    <xdr:rowOff>295275</xdr:rowOff>
                  </to>
                </anchor>
              </controlPr>
            </control>
          </mc:Choice>
        </mc:AlternateContent>
        <mc:AlternateContent xmlns:mc="http://schemas.openxmlformats.org/markup-compatibility/2006">
          <mc:Choice Requires="x14">
            <control shapeId="1042" r:id="rId5" name="Check Box 18">
              <controlPr defaultSize="0" autoFill="0" autoLine="0" autoPict="0" altText="Checkbox. Click to select box if project is new construction and greater than or equal to $500,000 construction valuation.">
                <anchor moveWithCells="1">
                  <from>
                    <xdr:col>2</xdr:col>
                    <xdr:colOff>333375</xdr:colOff>
                    <xdr:row>17</xdr:row>
                    <xdr:rowOff>57150</xdr:rowOff>
                  </from>
                  <to>
                    <xdr:col>2</xdr:col>
                    <xdr:colOff>600075</xdr:colOff>
                    <xdr:row>17</xdr:row>
                    <xdr:rowOff>295275</xdr:rowOff>
                  </to>
                </anchor>
              </controlPr>
            </control>
          </mc:Choice>
        </mc:AlternateContent>
        <mc:AlternateContent xmlns:mc="http://schemas.openxmlformats.org/markup-compatibility/2006">
          <mc:Choice Requires="x14">
            <control shapeId="1043" r:id="rId6" name="Check Box 19">
              <controlPr defaultSize="0" autoFill="0" autoLine="0" autoPict="0" altText="Checkbox. Click to select box if project is an Addition and less than $500,000 construction valuation.">
                <anchor moveWithCells="1">
                  <from>
                    <xdr:col>2</xdr:col>
                    <xdr:colOff>333375</xdr:colOff>
                    <xdr:row>20</xdr:row>
                    <xdr:rowOff>57150</xdr:rowOff>
                  </from>
                  <to>
                    <xdr:col>2</xdr:col>
                    <xdr:colOff>600075</xdr:colOff>
                    <xdr:row>20</xdr:row>
                    <xdr:rowOff>295275</xdr:rowOff>
                  </to>
                </anchor>
              </controlPr>
            </control>
          </mc:Choice>
        </mc:AlternateContent>
        <mc:AlternateContent xmlns:mc="http://schemas.openxmlformats.org/markup-compatibility/2006">
          <mc:Choice Requires="x14">
            <control shapeId="1044" r:id="rId7" name="Check Box 20">
              <controlPr defaultSize="0" autoFill="0" autoLine="0" autoPict="0" altText="Checkbox. Click to select box if project is an Addition and greater than or equal to $500,000 construction valuation.">
                <anchor moveWithCells="1">
                  <from>
                    <xdr:col>2</xdr:col>
                    <xdr:colOff>333375</xdr:colOff>
                    <xdr:row>21</xdr:row>
                    <xdr:rowOff>57150</xdr:rowOff>
                  </from>
                  <to>
                    <xdr:col>2</xdr:col>
                    <xdr:colOff>600075</xdr:colOff>
                    <xdr:row>21</xdr:row>
                    <xdr:rowOff>295275</xdr:rowOff>
                  </to>
                </anchor>
              </controlPr>
            </control>
          </mc:Choice>
        </mc:AlternateContent>
        <mc:AlternateContent xmlns:mc="http://schemas.openxmlformats.org/markup-compatibility/2006">
          <mc:Choice Requires="x14">
            <control shapeId="1045" r:id="rId8" name="Check Box 21">
              <controlPr defaultSize="0" autoFill="0" autoLine="0" autoPict="0" altText="Checkbox. Click to select box if project is a Level 1 or Level 2 Alteration.">
                <anchor moveWithCells="1">
                  <from>
                    <xdr:col>2</xdr:col>
                    <xdr:colOff>333375</xdr:colOff>
                    <xdr:row>24</xdr:row>
                    <xdr:rowOff>57150</xdr:rowOff>
                  </from>
                  <to>
                    <xdr:col>2</xdr:col>
                    <xdr:colOff>600075</xdr:colOff>
                    <xdr:row>24</xdr:row>
                    <xdr:rowOff>295275</xdr:rowOff>
                  </to>
                </anchor>
              </controlPr>
            </control>
          </mc:Choice>
        </mc:AlternateContent>
        <mc:AlternateContent xmlns:mc="http://schemas.openxmlformats.org/markup-compatibility/2006">
          <mc:Choice Requires="x14">
            <control shapeId="1047" r:id="rId9" name="Check Box 23">
              <controlPr defaultSize="0" autoFill="0" autoLine="0" autoPict="0" altText="Checkbox. Click to select box if project is a Level 3 alteration.">
                <anchor moveWithCells="1">
                  <from>
                    <xdr:col>2</xdr:col>
                    <xdr:colOff>333375</xdr:colOff>
                    <xdr:row>25</xdr:row>
                    <xdr:rowOff>57150</xdr:rowOff>
                  </from>
                  <to>
                    <xdr:col>2</xdr:col>
                    <xdr:colOff>600075</xdr:colOff>
                    <xdr:row>25</xdr:row>
                    <xdr:rowOff>295275</xdr:rowOff>
                  </to>
                </anchor>
              </controlPr>
            </control>
          </mc:Choice>
        </mc:AlternateContent>
        <mc:AlternateContent xmlns:mc="http://schemas.openxmlformats.org/markup-compatibility/2006">
          <mc:Choice Requires="x14">
            <control shapeId="1049" r:id="rId10" name="Check Box 25">
              <controlPr defaultSize="0" autoFill="0" autoLine="0" autoPict="0" altText="Checkbox. Click to select box if project is a Level 3 Alteration that includes both substantial mechanical alteration AND substantial envelope alteration. Unclick the prior Level 3 alteration box if selected.">
                <anchor moveWithCells="1">
                  <from>
                    <xdr:col>2</xdr:col>
                    <xdr:colOff>333375</xdr:colOff>
                    <xdr:row>26</xdr:row>
                    <xdr:rowOff>57150</xdr:rowOff>
                  </from>
                  <to>
                    <xdr:col>2</xdr:col>
                    <xdr:colOff>600075</xdr:colOff>
                    <xdr:row>26</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A315F70-EC01-4E5C-A355-51E235189718}">
          <x14:formula1>
            <xm:f>'Lighting Calculations'!$A$4:$A$354</xm:f>
          </x14:formula1>
          <xm:sqref>B168 B182:B191 B176 B164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CCE95-0455-426D-A1D0-F9F1D2D2BEF4}">
  <sheetPr>
    <tabColor rgb="FFFFFF00"/>
  </sheetPr>
  <dimension ref="B2:F64"/>
  <sheetViews>
    <sheetView view="pageBreakPreview" zoomScale="60" zoomScaleNormal="100" workbookViewId="0"/>
  </sheetViews>
  <sheetFormatPr defaultColWidth="9.140625" defaultRowHeight="15" x14ac:dyDescent="0.25"/>
  <cols>
    <col min="1" max="1" width="9.140625" style="40"/>
    <col min="2" max="2" width="19.28515625" style="40" customWidth="1"/>
    <col min="3" max="3" width="23.140625" style="40" bestFit="1" customWidth="1"/>
    <col min="4" max="4" width="24.28515625" style="40" customWidth="1"/>
    <col min="5" max="5" width="30.140625" style="40" bestFit="1" customWidth="1"/>
    <col min="6" max="6" width="18.7109375" style="40" bestFit="1" customWidth="1"/>
    <col min="7" max="16384" width="9.140625" style="40"/>
  </cols>
  <sheetData>
    <row r="2" spans="2:6" ht="20.25" customHeight="1" x14ac:dyDescent="0.25">
      <c r="B2" s="561" t="s">
        <v>499</v>
      </c>
      <c r="C2" s="561"/>
      <c r="D2" s="561"/>
      <c r="E2" s="561"/>
      <c r="F2" s="561"/>
    </row>
    <row r="3" spans="2:6" s="41" customFormat="1" ht="48" customHeight="1" x14ac:dyDescent="0.25">
      <c r="B3" s="604" t="s">
        <v>500</v>
      </c>
      <c r="C3" s="561"/>
      <c r="D3" s="561"/>
      <c r="E3" s="561"/>
      <c r="F3" s="561"/>
    </row>
    <row r="4" spans="2:6" ht="30" x14ac:dyDescent="0.25">
      <c r="B4" s="36" t="s">
        <v>373</v>
      </c>
      <c r="C4" s="37" t="s">
        <v>501</v>
      </c>
      <c r="D4" s="37" t="s">
        <v>376</v>
      </c>
      <c r="E4" s="37" t="s">
        <v>502</v>
      </c>
      <c r="F4" s="42" t="s">
        <v>503</v>
      </c>
    </row>
    <row r="5" spans="2:6" ht="30" x14ac:dyDescent="0.25">
      <c r="B5" s="117" t="s">
        <v>504</v>
      </c>
      <c r="C5" s="589" t="s">
        <v>505</v>
      </c>
      <c r="D5" s="589" t="s">
        <v>506</v>
      </c>
      <c r="E5" s="589" t="s">
        <v>335</v>
      </c>
      <c r="F5" s="597" t="s">
        <v>507</v>
      </c>
    </row>
    <row r="6" spans="2:6" x14ac:dyDescent="0.25">
      <c r="B6" s="117" t="s">
        <v>508</v>
      </c>
      <c r="C6" s="582"/>
      <c r="D6" s="581"/>
      <c r="E6" s="582"/>
      <c r="F6" s="598"/>
    </row>
    <row r="7" spans="2:6" x14ac:dyDescent="0.25">
      <c r="B7" s="80"/>
      <c r="C7" s="43" t="s">
        <v>509</v>
      </c>
      <c r="D7" s="581"/>
      <c r="E7" s="589" t="s">
        <v>510</v>
      </c>
      <c r="F7" s="598"/>
    </row>
    <row r="8" spans="2:6" x14ac:dyDescent="0.25">
      <c r="B8" s="80"/>
      <c r="C8" s="44" t="s">
        <v>511</v>
      </c>
      <c r="D8" s="581"/>
      <c r="E8" s="582"/>
      <c r="F8" s="598"/>
    </row>
    <row r="9" spans="2:6" x14ac:dyDescent="0.25">
      <c r="B9" s="80"/>
      <c r="C9" s="92" t="s">
        <v>512</v>
      </c>
      <c r="D9" s="582"/>
      <c r="E9" s="92" t="s">
        <v>513</v>
      </c>
      <c r="F9" s="598"/>
    </row>
    <row r="10" spans="2:6" ht="30" x14ac:dyDescent="0.25">
      <c r="B10" s="86" t="s">
        <v>504</v>
      </c>
      <c r="C10" s="589" t="s">
        <v>514</v>
      </c>
      <c r="D10" s="589" t="s">
        <v>515</v>
      </c>
      <c r="E10" s="589" t="s">
        <v>516</v>
      </c>
      <c r="F10" s="598"/>
    </row>
    <row r="11" spans="2:6" ht="17.25" x14ac:dyDescent="0.25">
      <c r="B11" s="87" t="s">
        <v>517</v>
      </c>
      <c r="C11" s="582"/>
      <c r="D11" s="581"/>
      <c r="E11" s="582"/>
      <c r="F11" s="598"/>
    </row>
    <row r="12" spans="2:6" x14ac:dyDescent="0.25">
      <c r="B12" s="81"/>
      <c r="C12" s="45" t="s">
        <v>509</v>
      </c>
      <c r="D12" s="581"/>
      <c r="E12" s="589" t="s">
        <v>518</v>
      </c>
      <c r="F12" s="598"/>
    </row>
    <row r="13" spans="2:6" x14ac:dyDescent="0.25">
      <c r="B13" s="81"/>
      <c r="C13" s="46" t="s">
        <v>511</v>
      </c>
      <c r="D13" s="581"/>
      <c r="E13" s="582"/>
      <c r="F13" s="598"/>
    </row>
    <row r="14" spans="2:6" x14ac:dyDescent="0.25">
      <c r="B14" s="82"/>
      <c r="C14" s="125" t="s">
        <v>512</v>
      </c>
      <c r="D14" s="582"/>
      <c r="E14" s="92" t="s">
        <v>519</v>
      </c>
      <c r="F14" s="598"/>
    </row>
    <row r="15" spans="2:6" ht="30" x14ac:dyDescent="0.25">
      <c r="B15" s="87" t="s">
        <v>520</v>
      </c>
      <c r="C15" s="589" t="s">
        <v>514</v>
      </c>
      <c r="D15" s="589" t="s">
        <v>515</v>
      </c>
      <c r="E15" s="589" t="s">
        <v>335</v>
      </c>
      <c r="F15" s="598"/>
    </row>
    <row r="16" spans="2:6" x14ac:dyDescent="0.25">
      <c r="B16" s="87" t="s">
        <v>508</v>
      </c>
      <c r="C16" s="582"/>
      <c r="D16" s="581"/>
      <c r="E16" s="582"/>
      <c r="F16" s="598"/>
    </row>
    <row r="17" spans="2:6" x14ac:dyDescent="0.25">
      <c r="B17" s="81"/>
      <c r="C17" s="45" t="s">
        <v>509</v>
      </c>
      <c r="D17" s="581"/>
      <c r="E17" s="589" t="s">
        <v>510</v>
      </c>
      <c r="F17" s="598"/>
    </row>
    <row r="18" spans="2:6" x14ac:dyDescent="0.25">
      <c r="B18" s="81"/>
      <c r="C18" s="47" t="s">
        <v>511</v>
      </c>
      <c r="D18" s="581"/>
      <c r="E18" s="582"/>
      <c r="F18" s="598"/>
    </row>
    <row r="19" spans="2:6" x14ac:dyDescent="0.25">
      <c r="B19" s="82"/>
      <c r="C19" s="125" t="s">
        <v>512</v>
      </c>
      <c r="D19" s="582"/>
      <c r="E19" s="92" t="s">
        <v>513</v>
      </c>
      <c r="F19" s="598"/>
    </row>
    <row r="20" spans="2:6" ht="30" x14ac:dyDescent="0.25">
      <c r="B20" s="117" t="s">
        <v>520</v>
      </c>
      <c r="C20" s="589" t="s">
        <v>514</v>
      </c>
      <c r="D20" s="589" t="s">
        <v>515</v>
      </c>
      <c r="E20" s="589" t="s">
        <v>521</v>
      </c>
      <c r="F20" s="598"/>
    </row>
    <row r="21" spans="2:6" ht="17.25" x14ac:dyDescent="0.25">
      <c r="B21" s="117" t="s">
        <v>522</v>
      </c>
      <c r="C21" s="582"/>
      <c r="D21" s="581"/>
      <c r="E21" s="582"/>
      <c r="F21" s="598"/>
    </row>
    <row r="22" spans="2:6" x14ac:dyDescent="0.25">
      <c r="B22" s="80"/>
      <c r="C22" s="43" t="s">
        <v>509</v>
      </c>
      <c r="D22" s="581"/>
      <c r="E22" s="589" t="s">
        <v>523</v>
      </c>
      <c r="F22" s="598"/>
    </row>
    <row r="23" spans="2:6" x14ac:dyDescent="0.25">
      <c r="B23" s="80"/>
      <c r="C23" s="44" t="s">
        <v>511</v>
      </c>
      <c r="D23" s="581"/>
      <c r="E23" s="582"/>
      <c r="F23" s="598"/>
    </row>
    <row r="24" spans="2:6" x14ac:dyDescent="0.25">
      <c r="B24" s="80"/>
      <c r="C24" s="92" t="s">
        <v>512</v>
      </c>
      <c r="D24" s="582"/>
      <c r="E24" s="92" t="s">
        <v>524</v>
      </c>
      <c r="F24" s="598"/>
    </row>
    <row r="25" spans="2:6" ht="30.75" customHeight="1" x14ac:dyDescent="0.25">
      <c r="B25" s="573" t="s">
        <v>525</v>
      </c>
      <c r="C25" s="104" t="s">
        <v>514</v>
      </c>
      <c r="D25" s="589" t="s">
        <v>515</v>
      </c>
      <c r="E25" s="104" t="s">
        <v>526</v>
      </c>
      <c r="F25" s="598"/>
    </row>
    <row r="26" spans="2:6" ht="30.75" customHeight="1" x14ac:dyDescent="0.25">
      <c r="B26" s="579"/>
      <c r="C26" s="43" t="s">
        <v>509</v>
      </c>
      <c r="D26" s="581"/>
      <c r="E26" s="589" t="s">
        <v>527</v>
      </c>
      <c r="F26" s="598"/>
    </row>
    <row r="27" spans="2:6" x14ac:dyDescent="0.25">
      <c r="B27" s="579"/>
      <c r="C27" s="44" t="s">
        <v>511</v>
      </c>
      <c r="D27" s="581"/>
      <c r="E27" s="582"/>
      <c r="F27" s="598"/>
    </row>
    <row r="28" spans="2:6" ht="18" x14ac:dyDescent="0.25">
      <c r="B28" s="574"/>
      <c r="C28" s="104" t="s">
        <v>512</v>
      </c>
      <c r="D28" s="582"/>
      <c r="E28" s="92" t="s">
        <v>528</v>
      </c>
      <c r="F28" s="598"/>
    </row>
    <row r="29" spans="2:6" ht="30" x14ac:dyDescent="0.25">
      <c r="B29" s="117" t="s">
        <v>529</v>
      </c>
      <c r="C29" s="589" t="s">
        <v>514</v>
      </c>
      <c r="D29" s="600" t="s">
        <v>515</v>
      </c>
      <c r="E29" s="589" t="s">
        <v>530</v>
      </c>
      <c r="F29" s="598"/>
    </row>
    <row r="30" spans="2:6" ht="17.25" x14ac:dyDescent="0.25">
      <c r="B30" s="117" t="s">
        <v>522</v>
      </c>
      <c r="C30" s="582"/>
      <c r="D30" s="592"/>
      <c r="E30" s="582"/>
      <c r="F30" s="598"/>
    </row>
    <row r="31" spans="2:6" x14ac:dyDescent="0.25">
      <c r="B31" s="80"/>
      <c r="C31" s="48" t="s">
        <v>509</v>
      </c>
      <c r="D31" s="581"/>
      <c r="E31" s="589" t="s">
        <v>531</v>
      </c>
      <c r="F31" s="598"/>
    </row>
    <row r="32" spans="2:6" x14ac:dyDescent="0.25">
      <c r="B32" s="80"/>
      <c r="C32" s="44" t="s">
        <v>511</v>
      </c>
      <c r="D32" s="581"/>
      <c r="E32" s="582"/>
      <c r="F32" s="598"/>
    </row>
    <row r="33" spans="2:6" ht="18" x14ac:dyDescent="0.25">
      <c r="B33" s="80"/>
      <c r="C33" s="92" t="s">
        <v>512</v>
      </c>
      <c r="D33" s="582"/>
      <c r="E33" s="92" t="s">
        <v>532</v>
      </c>
      <c r="F33" s="602"/>
    </row>
    <row r="34" spans="2:6" ht="30" x14ac:dyDescent="0.25">
      <c r="B34" s="573" t="s">
        <v>533</v>
      </c>
      <c r="C34" s="92" t="s">
        <v>386</v>
      </c>
      <c r="D34" s="92" t="s">
        <v>534</v>
      </c>
      <c r="E34" s="92" t="s">
        <v>535</v>
      </c>
      <c r="F34" s="597" t="s">
        <v>536</v>
      </c>
    </row>
    <row r="35" spans="2:6" ht="30" x14ac:dyDescent="0.25">
      <c r="B35" s="579"/>
      <c r="C35" s="104" t="s">
        <v>295</v>
      </c>
      <c r="D35" s="104" t="s">
        <v>534</v>
      </c>
      <c r="E35" s="589" t="s">
        <v>537</v>
      </c>
      <c r="F35" s="598"/>
    </row>
    <row r="36" spans="2:6" x14ac:dyDescent="0.25">
      <c r="B36" s="579"/>
      <c r="C36" s="106" t="s">
        <v>538</v>
      </c>
      <c r="D36" s="74"/>
      <c r="E36" s="582"/>
      <c r="F36" s="598"/>
    </row>
    <row r="37" spans="2:6" ht="30" x14ac:dyDescent="0.25">
      <c r="B37" s="579"/>
      <c r="C37" s="104" t="s">
        <v>308</v>
      </c>
      <c r="D37" s="104" t="s">
        <v>534</v>
      </c>
      <c r="E37" s="589" t="s">
        <v>537</v>
      </c>
      <c r="F37" s="598"/>
    </row>
    <row r="38" spans="2:6" x14ac:dyDescent="0.25">
      <c r="B38" s="574"/>
      <c r="C38" s="106" t="s">
        <v>539</v>
      </c>
      <c r="D38" s="74"/>
      <c r="E38" s="582"/>
      <c r="F38" s="598"/>
    </row>
    <row r="39" spans="2:6" ht="30" x14ac:dyDescent="0.25">
      <c r="B39" s="573" t="s">
        <v>540</v>
      </c>
      <c r="C39" s="92" t="s">
        <v>386</v>
      </c>
      <c r="D39" s="92" t="s">
        <v>534</v>
      </c>
      <c r="E39" s="92" t="s">
        <v>541</v>
      </c>
      <c r="F39" s="598"/>
    </row>
    <row r="40" spans="2:6" ht="30.75" customHeight="1" x14ac:dyDescent="0.25">
      <c r="B40" s="579"/>
      <c r="C40" s="104" t="s">
        <v>295</v>
      </c>
      <c r="D40" s="589" t="s">
        <v>534</v>
      </c>
      <c r="E40" s="589" t="s">
        <v>537</v>
      </c>
      <c r="F40" s="598"/>
    </row>
    <row r="41" spans="2:6" x14ac:dyDescent="0.25">
      <c r="B41" s="579"/>
      <c r="C41" s="106" t="s">
        <v>538</v>
      </c>
      <c r="D41" s="582"/>
      <c r="E41" s="582"/>
      <c r="F41" s="598"/>
    </row>
    <row r="42" spans="2:6" ht="30.75" customHeight="1" x14ac:dyDescent="0.25">
      <c r="B42" s="579"/>
      <c r="C42" s="104" t="s">
        <v>308</v>
      </c>
      <c r="D42" s="589" t="s">
        <v>534</v>
      </c>
      <c r="E42" s="589" t="s">
        <v>542</v>
      </c>
      <c r="F42" s="598"/>
    </row>
    <row r="43" spans="2:6" x14ac:dyDescent="0.25">
      <c r="B43" s="574"/>
      <c r="C43" s="44" t="s">
        <v>543</v>
      </c>
      <c r="D43" s="582"/>
      <c r="E43" s="582"/>
      <c r="F43" s="598"/>
    </row>
    <row r="44" spans="2:6" ht="30" x14ac:dyDescent="0.25">
      <c r="B44" s="573" t="s">
        <v>544</v>
      </c>
      <c r="C44" s="104" t="s">
        <v>386</v>
      </c>
      <c r="D44" s="104" t="s">
        <v>545</v>
      </c>
      <c r="E44" s="99" t="s">
        <v>546</v>
      </c>
      <c r="F44" s="597" t="s">
        <v>536</v>
      </c>
    </row>
    <row r="45" spans="2:6" ht="30.75" customHeight="1" x14ac:dyDescent="0.25">
      <c r="B45" s="579"/>
      <c r="C45" s="104" t="s">
        <v>295</v>
      </c>
      <c r="D45" s="589" t="s">
        <v>545</v>
      </c>
      <c r="E45" s="589" t="s">
        <v>547</v>
      </c>
      <c r="F45" s="598"/>
    </row>
    <row r="46" spans="2:6" x14ac:dyDescent="0.25">
      <c r="B46" s="579"/>
      <c r="C46" s="44" t="s">
        <v>548</v>
      </c>
      <c r="D46" s="582"/>
      <c r="E46" s="582"/>
      <c r="F46" s="598"/>
    </row>
    <row r="47" spans="2:6" ht="30.75" customHeight="1" x14ac:dyDescent="0.25">
      <c r="B47" s="579"/>
      <c r="C47" s="104" t="s">
        <v>308</v>
      </c>
      <c r="D47" s="589" t="s">
        <v>549</v>
      </c>
      <c r="E47" s="589" t="s">
        <v>547</v>
      </c>
      <c r="F47" s="598"/>
    </row>
    <row r="48" spans="2:6" x14ac:dyDescent="0.25">
      <c r="B48" s="574"/>
      <c r="C48" s="44" t="s">
        <v>543</v>
      </c>
      <c r="D48" s="582"/>
      <c r="E48" s="582"/>
      <c r="F48" s="602"/>
    </row>
    <row r="49" spans="2:6" x14ac:dyDescent="0.25">
      <c r="B49" s="573" t="s">
        <v>550</v>
      </c>
      <c r="C49" s="92" t="s">
        <v>551</v>
      </c>
      <c r="D49" s="92" t="s">
        <v>359</v>
      </c>
      <c r="E49" s="92" t="s">
        <v>552</v>
      </c>
      <c r="F49" s="598" t="s">
        <v>553</v>
      </c>
    </row>
    <row r="50" spans="2:6" x14ac:dyDescent="0.25">
      <c r="B50" s="579"/>
      <c r="C50" s="104" t="s">
        <v>554</v>
      </c>
      <c r="D50" s="589" t="s">
        <v>359</v>
      </c>
      <c r="E50" s="589" t="s">
        <v>552</v>
      </c>
      <c r="F50" s="598"/>
    </row>
    <row r="51" spans="2:6" x14ac:dyDescent="0.25">
      <c r="B51" s="579"/>
      <c r="C51" s="106" t="s">
        <v>555</v>
      </c>
      <c r="D51" s="582"/>
      <c r="E51" s="582"/>
      <c r="F51" s="598"/>
    </row>
    <row r="52" spans="2:6" x14ac:dyDescent="0.25">
      <c r="B52" s="579"/>
      <c r="C52" s="104" t="s">
        <v>556</v>
      </c>
      <c r="D52" s="589" t="s">
        <v>359</v>
      </c>
      <c r="E52" s="589" t="s">
        <v>557</v>
      </c>
      <c r="F52" s="598"/>
    </row>
    <row r="53" spans="2:6" x14ac:dyDescent="0.25">
      <c r="B53" s="579"/>
      <c r="C53" s="106" t="s">
        <v>558</v>
      </c>
      <c r="D53" s="582"/>
      <c r="E53" s="582"/>
      <c r="F53" s="598"/>
    </row>
    <row r="54" spans="2:6" x14ac:dyDescent="0.25">
      <c r="B54" s="579"/>
      <c r="C54" s="104" t="s">
        <v>559</v>
      </c>
      <c r="D54" s="589" t="s">
        <v>359</v>
      </c>
      <c r="E54" s="589" t="s">
        <v>560</v>
      </c>
      <c r="F54" s="598"/>
    </row>
    <row r="55" spans="2:6" x14ac:dyDescent="0.25">
      <c r="B55" s="579"/>
      <c r="C55" s="106" t="s">
        <v>561</v>
      </c>
      <c r="D55" s="582"/>
      <c r="E55" s="582"/>
      <c r="F55" s="598"/>
    </row>
    <row r="56" spans="2:6" x14ac:dyDescent="0.25">
      <c r="B56" s="579"/>
      <c r="C56" s="104" t="s">
        <v>562</v>
      </c>
      <c r="D56" s="589" t="s">
        <v>359</v>
      </c>
      <c r="E56" s="589" t="s">
        <v>563</v>
      </c>
      <c r="F56" s="598"/>
    </row>
    <row r="57" spans="2:6" x14ac:dyDescent="0.25">
      <c r="B57" s="579"/>
      <c r="C57" s="106" t="s">
        <v>564</v>
      </c>
      <c r="D57" s="582"/>
      <c r="E57" s="582"/>
      <c r="F57" s="598"/>
    </row>
    <row r="58" spans="2:6" x14ac:dyDescent="0.25">
      <c r="B58" s="578"/>
      <c r="C58" s="95" t="s">
        <v>565</v>
      </c>
      <c r="D58" s="95" t="s">
        <v>359</v>
      </c>
      <c r="E58" s="95" t="s">
        <v>566</v>
      </c>
      <c r="F58" s="599"/>
    </row>
    <row r="59" spans="2:6" ht="51" customHeight="1" x14ac:dyDescent="0.25">
      <c r="B59" s="560" t="s">
        <v>567</v>
      </c>
      <c r="C59" s="560"/>
      <c r="D59" s="560"/>
      <c r="E59" s="560"/>
      <c r="F59" s="560"/>
    </row>
    <row r="60" spans="2:6" ht="34.5" customHeight="1" x14ac:dyDescent="0.25">
      <c r="B60" s="32" t="s">
        <v>250</v>
      </c>
      <c r="C60" s="603" t="s">
        <v>568</v>
      </c>
      <c r="D60" s="603"/>
      <c r="E60" s="603"/>
      <c r="F60" s="603"/>
    </row>
    <row r="61" spans="2:6" ht="90" customHeight="1" x14ac:dyDescent="0.25">
      <c r="B61" s="32" t="s">
        <v>252</v>
      </c>
      <c r="C61" s="603" t="s">
        <v>569</v>
      </c>
      <c r="D61" s="603"/>
      <c r="E61" s="603"/>
      <c r="F61" s="603"/>
    </row>
    <row r="62" spans="2:6" ht="34.5" customHeight="1" x14ac:dyDescent="0.25">
      <c r="B62" s="32" t="s">
        <v>254</v>
      </c>
      <c r="C62" s="603" t="s">
        <v>570</v>
      </c>
      <c r="D62" s="603"/>
      <c r="E62" s="603"/>
      <c r="F62" s="603"/>
    </row>
    <row r="63" spans="2:6" ht="39" customHeight="1" x14ac:dyDescent="0.25">
      <c r="B63" s="32" t="s">
        <v>256</v>
      </c>
      <c r="C63" s="603" t="s">
        <v>571</v>
      </c>
      <c r="D63" s="603"/>
      <c r="E63" s="603"/>
      <c r="F63" s="603"/>
    </row>
    <row r="64" spans="2:6" ht="81.75" customHeight="1" x14ac:dyDescent="0.25">
      <c r="B64" s="32" t="s">
        <v>258</v>
      </c>
      <c r="C64" s="603" t="s">
        <v>572</v>
      </c>
      <c r="D64" s="603"/>
      <c r="E64" s="603"/>
      <c r="F64" s="603"/>
    </row>
  </sheetData>
  <sheetProtection algorithmName="SHA-512" hashValue="xFzo2qLG2Go6Y3taDhT6Kob752P9HAzy5VDs/myPHW0TI4vTAPq/7VNvqj4G1NP9Te5CDHj4XRdZBrBzBnKebA==" saltValue="APQWW9ZCANVXjwM6rbwO/Q==" spinCount="100000" sheet="1" objects="1" scenarios="1"/>
  <mergeCells count="57">
    <mergeCell ref="B2:F2"/>
    <mergeCell ref="B3:F3"/>
    <mergeCell ref="C5:C6"/>
    <mergeCell ref="D5:D9"/>
    <mergeCell ref="E5:E6"/>
    <mergeCell ref="F5:F33"/>
    <mergeCell ref="E7:E8"/>
    <mergeCell ref="C10:C11"/>
    <mergeCell ref="D10:D14"/>
    <mergeCell ref="E10:E11"/>
    <mergeCell ref="E12:E13"/>
    <mergeCell ref="C15:C16"/>
    <mergeCell ref="D15:D19"/>
    <mergeCell ref="E15:E16"/>
    <mergeCell ref="E17:E18"/>
    <mergeCell ref="B25:B28"/>
    <mergeCell ref="D25:D28"/>
    <mergeCell ref="E26:E27"/>
    <mergeCell ref="C20:C21"/>
    <mergeCell ref="D20:D24"/>
    <mergeCell ref="E20:E21"/>
    <mergeCell ref="E22:E23"/>
    <mergeCell ref="C29:C30"/>
    <mergeCell ref="D29:D33"/>
    <mergeCell ref="E29:E30"/>
    <mergeCell ref="E31:E32"/>
    <mergeCell ref="B34:B38"/>
    <mergeCell ref="F34:F43"/>
    <mergeCell ref="E35:E36"/>
    <mergeCell ref="E37:E38"/>
    <mergeCell ref="B39:B43"/>
    <mergeCell ref="D40:D41"/>
    <mergeCell ref="E40:E41"/>
    <mergeCell ref="D42:D43"/>
    <mergeCell ref="E42:E43"/>
    <mergeCell ref="B44:B48"/>
    <mergeCell ref="F44:F48"/>
    <mergeCell ref="D45:D46"/>
    <mergeCell ref="E45:E46"/>
    <mergeCell ref="D47:D48"/>
    <mergeCell ref="E47:E48"/>
    <mergeCell ref="C64:F64"/>
    <mergeCell ref="B49:B58"/>
    <mergeCell ref="F49:F58"/>
    <mergeCell ref="D50:D51"/>
    <mergeCell ref="E50:E51"/>
    <mergeCell ref="D52:D53"/>
    <mergeCell ref="E52:E53"/>
    <mergeCell ref="D54:D55"/>
    <mergeCell ref="E54:E55"/>
    <mergeCell ref="D56:D57"/>
    <mergeCell ref="E56:E57"/>
    <mergeCell ref="B59:F59"/>
    <mergeCell ref="C60:F60"/>
    <mergeCell ref="C61:F61"/>
    <mergeCell ref="C62:F62"/>
    <mergeCell ref="C63:F63"/>
  </mergeCells>
  <pageMargins left="0.7" right="0.7" top="0.75" bottom="0.75" header="0.3" footer="0.3"/>
  <pageSetup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CFE1B-4DE2-4E48-929B-A134808EB359}">
  <sheetPr>
    <tabColor rgb="FFFFFF00"/>
  </sheetPr>
  <dimension ref="B2:F23"/>
  <sheetViews>
    <sheetView view="pageBreakPreview" zoomScale="60" zoomScaleNormal="100" workbookViewId="0"/>
  </sheetViews>
  <sheetFormatPr defaultColWidth="9.140625" defaultRowHeight="15" x14ac:dyDescent="0.25"/>
  <cols>
    <col min="1" max="1" width="9.140625" style="33"/>
    <col min="2" max="6" width="17.5703125" style="33" customWidth="1"/>
    <col min="7" max="16384" width="9.140625" style="33"/>
  </cols>
  <sheetData>
    <row r="2" spans="2:6" x14ac:dyDescent="0.25">
      <c r="B2" s="561" t="s">
        <v>573</v>
      </c>
      <c r="C2" s="561"/>
      <c r="D2" s="561"/>
      <c r="E2" s="561"/>
      <c r="F2" s="561"/>
    </row>
    <row r="3" spans="2:6" ht="39" customHeight="1" x14ac:dyDescent="0.25">
      <c r="B3" s="561" t="s">
        <v>574</v>
      </c>
      <c r="C3" s="561"/>
      <c r="D3" s="561"/>
      <c r="E3" s="561"/>
      <c r="F3" s="561"/>
    </row>
    <row r="4" spans="2:6" ht="45" x14ac:dyDescent="0.25">
      <c r="B4" s="36" t="s">
        <v>373</v>
      </c>
      <c r="C4" s="37" t="s">
        <v>501</v>
      </c>
      <c r="D4" s="37" t="s">
        <v>376</v>
      </c>
      <c r="E4" s="37" t="s">
        <v>377</v>
      </c>
      <c r="F4" s="42" t="s">
        <v>503</v>
      </c>
    </row>
    <row r="5" spans="2:6" x14ac:dyDescent="0.25">
      <c r="B5" s="573" t="s">
        <v>575</v>
      </c>
      <c r="C5" s="589" t="s">
        <v>576</v>
      </c>
      <c r="D5" s="589" t="s">
        <v>577</v>
      </c>
      <c r="E5" s="104" t="s">
        <v>578</v>
      </c>
      <c r="F5" s="597" t="s">
        <v>579</v>
      </c>
    </row>
    <row r="6" spans="2:6" ht="17.25" x14ac:dyDescent="0.25">
      <c r="B6" s="579"/>
      <c r="C6" s="581"/>
      <c r="D6" s="581"/>
      <c r="E6" s="112" t="s">
        <v>580</v>
      </c>
      <c r="F6" s="598"/>
    </row>
    <row r="7" spans="2:6" x14ac:dyDescent="0.25">
      <c r="B7" s="579"/>
      <c r="C7" s="581"/>
      <c r="D7" s="581"/>
      <c r="E7" s="112" t="s">
        <v>581</v>
      </c>
      <c r="F7" s="598"/>
    </row>
    <row r="8" spans="2:6" ht="17.25" x14ac:dyDescent="0.25">
      <c r="B8" s="574"/>
      <c r="C8" s="582"/>
      <c r="D8" s="582"/>
      <c r="E8" s="106" t="s">
        <v>582</v>
      </c>
      <c r="F8" s="602"/>
    </row>
    <row r="9" spans="2:6" x14ac:dyDescent="0.25">
      <c r="B9" s="573" t="s">
        <v>583</v>
      </c>
      <c r="C9" s="589" t="s">
        <v>576</v>
      </c>
      <c r="D9" s="589" t="s">
        <v>577</v>
      </c>
      <c r="E9" s="104" t="s">
        <v>578</v>
      </c>
      <c r="F9" s="597" t="s">
        <v>584</v>
      </c>
    </row>
    <row r="10" spans="2:6" x14ac:dyDescent="0.25">
      <c r="B10" s="579"/>
      <c r="C10" s="581"/>
      <c r="D10" s="581"/>
      <c r="E10" s="112" t="s">
        <v>585</v>
      </c>
      <c r="F10" s="598"/>
    </row>
    <row r="11" spans="2:6" x14ac:dyDescent="0.25">
      <c r="B11" s="579"/>
      <c r="C11" s="581"/>
      <c r="D11" s="581"/>
      <c r="E11" s="112" t="s">
        <v>581</v>
      </c>
      <c r="F11" s="598"/>
    </row>
    <row r="12" spans="2:6" ht="17.25" x14ac:dyDescent="0.25">
      <c r="B12" s="574"/>
      <c r="C12" s="582"/>
      <c r="D12" s="582"/>
      <c r="E12" s="106" t="s">
        <v>586</v>
      </c>
      <c r="F12" s="602"/>
    </row>
    <row r="13" spans="2:6" ht="45" x14ac:dyDescent="0.25">
      <c r="B13" s="91" t="s">
        <v>587</v>
      </c>
      <c r="C13" s="92" t="s">
        <v>444</v>
      </c>
      <c r="D13" s="92" t="s">
        <v>577</v>
      </c>
      <c r="E13" s="92" t="s">
        <v>588</v>
      </c>
      <c r="F13" s="597" t="s">
        <v>589</v>
      </c>
    </row>
    <row r="14" spans="2:6" ht="32.25" x14ac:dyDescent="0.25">
      <c r="B14" s="91" t="s">
        <v>590</v>
      </c>
      <c r="C14" s="92" t="s">
        <v>444</v>
      </c>
      <c r="D14" s="92" t="s">
        <v>577</v>
      </c>
      <c r="E14" s="92" t="s">
        <v>591</v>
      </c>
      <c r="F14" s="602"/>
    </row>
    <row r="15" spans="2:6" ht="45" x14ac:dyDescent="0.25">
      <c r="B15" s="94" t="s">
        <v>592</v>
      </c>
      <c r="C15" s="95" t="s">
        <v>444</v>
      </c>
      <c r="D15" s="95" t="s">
        <v>577</v>
      </c>
      <c r="E15" s="95" t="s">
        <v>591</v>
      </c>
      <c r="F15" s="96" t="s">
        <v>593</v>
      </c>
    </row>
    <row r="16" spans="2:6" x14ac:dyDescent="0.25">
      <c r="B16" s="565" t="s">
        <v>366</v>
      </c>
      <c r="C16" s="565"/>
      <c r="D16" s="565"/>
      <c r="E16" s="565"/>
      <c r="F16" s="565"/>
    </row>
    <row r="17" spans="2:6" ht="36" customHeight="1" x14ac:dyDescent="0.25">
      <c r="B17" s="32" t="s">
        <v>250</v>
      </c>
      <c r="C17" s="565" t="s">
        <v>568</v>
      </c>
      <c r="D17" s="565"/>
      <c r="E17" s="565"/>
      <c r="F17" s="565"/>
    </row>
    <row r="18" spans="2:6" ht="98.25" customHeight="1" x14ac:dyDescent="0.25">
      <c r="B18" s="32" t="s">
        <v>252</v>
      </c>
      <c r="C18" s="565" t="s">
        <v>594</v>
      </c>
      <c r="D18" s="565"/>
      <c r="E18" s="565"/>
      <c r="F18" s="565"/>
    </row>
    <row r="19" spans="2:6" ht="32.25" customHeight="1" x14ac:dyDescent="0.25">
      <c r="B19" s="32" t="s">
        <v>254</v>
      </c>
      <c r="C19" s="565" t="s">
        <v>595</v>
      </c>
      <c r="D19" s="565"/>
      <c r="E19" s="565"/>
      <c r="F19" s="565"/>
    </row>
    <row r="20" spans="2:6" ht="87" customHeight="1" x14ac:dyDescent="0.25">
      <c r="B20" s="32" t="s">
        <v>256</v>
      </c>
      <c r="C20" s="605" t="s">
        <v>596</v>
      </c>
      <c r="D20" s="605"/>
      <c r="E20" s="605"/>
      <c r="F20" s="605"/>
    </row>
    <row r="21" spans="2:6" ht="36" customHeight="1" x14ac:dyDescent="0.25">
      <c r="B21" s="32" t="s">
        <v>258</v>
      </c>
      <c r="C21" s="605" t="s">
        <v>597</v>
      </c>
      <c r="D21" s="605"/>
      <c r="E21" s="605"/>
      <c r="F21" s="605"/>
    </row>
    <row r="22" spans="2:6" ht="36.75" customHeight="1" x14ac:dyDescent="0.25">
      <c r="B22" s="32" t="s">
        <v>260</v>
      </c>
      <c r="C22" s="565" t="s">
        <v>598</v>
      </c>
      <c r="D22" s="565"/>
      <c r="E22" s="565"/>
      <c r="F22" s="565"/>
    </row>
    <row r="23" spans="2:6" ht="69" customHeight="1" x14ac:dyDescent="0.25">
      <c r="B23" s="32" t="s">
        <v>262</v>
      </c>
      <c r="C23" s="565" t="s">
        <v>599</v>
      </c>
      <c r="D23" s="565"/>
      <c r="E23" s="565"/>
      <c r="F23" s="565"/>
    </row>
  </sheetData>
  <sheetProtection algorithmName="SHA-512" hashValue="YH65jDxzT+dfg+SzC5F4w+Vkxdoq7xwCNToZHY2fuvXgfY14g0OJaCMjXcd2SZyZ66fOajSqqH0D9YYgU+gxJg==" saltValue="YpQRwCrRZw9r3NmXCv2AFg==" spinCount="100000" sheet="1" objects="1" scenarios="1"/>
  <mergeCells count="19">
    <mergeCell ref="B16:F16"/>
    <mergeCell ref="B2:F2"/>
    <mergeCell ref="B3:F3"/>
    <mergeCell ref="B5:B8"/>
    <mergeCell ref="C5:C8"/>
    <mergeCell ref="D5:D8"/>
    <mergeCell ref="F5:F8"/>
    <mergeCell ref="B9:B12"/>
    <mergeCell ref="C9:C12"/>
    <mergeCell ref="D9:D12"/>
    <mergeCell ref="F9:F12"/>
    <mergeCell ref="F13:F14"/>
    <mergeCell ref="C23:F23"/>
    <mergeCell ref="C17:F17"/>
    <mergeCell ref="C18:F18"/>
    <mergeCell ref="C19:F19"/>
    <mergeCell ref="C20:F20"/>
    <mergeCell ref="C21:F21"/>
    <mergeCell ref="C22:F22"/>
  </mergeCells>
  <pageMargins left="0.7" right="0.7" top="0.75" bottom="0.75" header="0.3" footer="0.3"/>
  <pageSetup scale="8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90275-1ACB-48B7-99D6-CBB4EAFB3D34}">
  <sheetPr>
    <tabColor rgb="FFFFFF00"/>
  </sheetPr>
  <dimension ref="B2:G29"/>
  <sheetViews>
    <sheetView view="pageBreakPreview" zoomScale="60" zoomScaleNormal="100" workbookViewId="0"/>
  </sheetViews>
  <sheetFormatPr defaultColWidth="9.140625" defaultRowHeight="15" x14ac:dyDescent="0.25"/>
  <cols>
    <col min="1" max="1" width="9.140625" style="24"/>
    <col min="2" max="2" width="17" style="33" customWidth="1"/>
    <col min="3" max="3" width="18.7109375" style="33" customWidth="1"/>
    <col min="4" max="6" width="17" style="33" customWidth="1"/>
    <col min="7" max="7" width="18.140625" style="33" customWidth="1"/>
    <col min="8" max="16384" width="9.140625" style="24"/>
  </cols>
  <sheetData>
    <row r="2" spans="2:7" x14ac:dyDescent="0.25">
      <c r="B2" s="561" t="s">
        <v>600</v>
      </c>
      <c r="C2" s="561"/>
      <c r="D2" s="561"/>
      <c r="E2" s="561"/>
      <c r="F2" s="561"/>
      <c r="G2" s="561"/>
    </row>
    <row r="3" spans="2:7" ht="20.25" customHeight="1" x14ac:dyDescent="0.25">
      <c r="B3" s="561" t="s">
        <v>601</v>
      </c>
      <c r="C3" s="561"/>
      <c r="D3" s="561"/>
      <c r="E3" s="561"/>
      <c r="F3" s="561"/>
      <c r="G3" s="561"/>
    </row>
    <row r="4" spans="2:7" ht="39.75" customHeight="1" x14ac:dyDescent="0.25">
      <c r="B4" s="25" t="s">
        <v>602</v>
      </c>
      <c r="C4" s="27" t="s">
        <v>603</v>
      </c>
      <c r="D4" s="34" t="s">
        <v>501</v>
      </c>
      <c r="E4" s="34" t="s">
        <v>377</v>
      </c>
      <c r="F4" s="49" t="s">
        <v>604</v>
      </c>
      <c r="G4" s="42" t="s">
        <v>503</v>
      </c>
    </row>
    <row r="5" spans="2:7" ht="30" x14ac:dyDescent="0.25">
      <c r="B5" s="573" t="s">
        <v>605</v>
      </c>
      <c r="C5" s="589" t="s">
        <v>606</v>
      </c>
      <c r="D5" s="104" t="s">
        <v>607</v>
      </c>
      <c r="E5" s="589" t="s">
        <v>608</v>
      </c>
      <c r="F5" s="589" t="s">
        <v>608</v>
      </c>
      <c r="G5" s="598" t="s">
        <v>609</v>
      </c>
    </row>
    <row r="6" spans="2:7" ht="32.25" x14ac:dyDescent="0.25">
      <c r="B6" s="579"/>
      <c r="C6" s="581"/>
      <c r="D6" s="106" t="s">
        <v>610</v>
      </c>
      <c r="E6" s="582"/>
      <c r="F6" s="582"/>
      <c r="G6" s="598"/>
    </row>
    <row r="7" spans="2:7" ht="32.25" x14ac:dyDescent="0.25">
      <c r="B7" s="579"/>
      <c r="C7" s="582"/>
      <c r="D7" s="92" t="s">
        <v>611</v>
      </c>
      <c r="E7" s="92" t="s">
        <v>612</v>
      </c>
      <c r="F7" s="92" t="s">
        <v>612</v>
      </c>
      <c r="G7" s="598"/>
    </row>
    <row r="8" spans="2:7" ht="30" x14ac:dyDescent="0.25">
      <c r="B8" s="579"/>
      <c r="C8" s="589" t="s">
        <v>613</v>
      </c>
      <c r="D8" s="104" t="s">
        <v>607</v>
      </c>
      <c r="E8" s="589" t="s">
        <v>614</v>
      </c>
      <c r="F8" s="589" t="s">
        <v>614</v>
      </c>
      <c r="G8" s="598"/>
    </row>
    <row r="9" spans="2:7" ht="32.25" x14ac:dyDescent="0.25">
      <c r="B9" s="579"/>
      <c r="C9" s="581"/>
      <c r="D9" s="106" t="s">
        <v>615</v>
      </c>
      <c r="E9" s="582"/>
      <c r="F9" s="582"/>
      <c r="G9" s="598"/>
    </row>
    <row r="10" spans="2:7" ht="32.25" x14ac:dyDescent="0.25">
      <c r="B10" s="574"/>
      <c r="C10" s="582"/>
      <c r="D10" s="92" t="s">
        <v>616</v>
      </c>
      <c r="E10" s="92" t="s">
        <v>617</v>
      </c>
      <c r="F10" s="92" t="s">
        <v>617</v>
      </c>
      <c r="G10" s="598"/>
    </row>
    <row r="11" spans="2:7" ht="30" x14ac:dyDescent="0.25">
      <c r="B11" s="573" t="s">
        <v>618</v>
      </c>
      <c r="C11" s="589" t="s">
        <v>619</v>
      </c>
      <c r="D11" s="104" t="s">
        <v>607</v>
      </c>
      <c r="E11" s="589" t="s">
        <v>620</v>
      </c>
      <c r="F11" s="589" t="s">
        <v>620</v>
      </c>
      <c r="G11" s="598"/>
    </row>
    <row r="12" spans="2:7" ht="32.25" x14ac:dyDescent="0.25">
      <c r="B12" s="579"/>
      <c r="C12" s="581"/>
      <c r="D12" s="106" t="s">
        <v>615</v>
      </c>
      <c r="E12" s="582"/>
      <c r="F12" s="582"/>
      <c r="G12" s="598"/>
    </row>
    <row r="13" spans="2:7" ht="32.25" x14ac:dyDescent="0.25">
      <c r="B13" s="579"/>
      <c r="C13" s="582"/>
      <c r="D13" s="92" t="s">
        <v>616</v>
      </c>
      <c r="E13" s="92" t="s">
        <v>620</v>
      </c>
      <c r="F13" s="92" t="s">
        <v>620</v>
      </c>
      <c r="G13" s="598"/>
    </row>
    <row r="14" spans="2:7" ht="30" x14ac:dyDescent="0.25">
      <c r="B14" s="579"/>
      <c r="C14" s="589" t="s">
        <v>621</v>
      </c>
      <c r="D14" s="104" t="s">
        <v>607</v>
      </c>
      <c r="E14" s="589" t="s">
        <v>622</v>
      </c>
      <c r="F14" s="589" t="s">
        <v>620</v>
      </c>
      <c r="G14" s="598"/>
    </row>
    <row r="15" spans="2:7" ht="32.25" x14ac:dyDescent="0.25">
      <c r="B15" s="579"/>
      <c r="C15" s="581"/>
      <c r="D15" s="106" t="s">
        <v>615</v>
      </c>
      <c r="E15" s="582"/>
      <c r="F15" s="582"/>
      <c r="G15" s="598"/>
    </row>
    <row r="16" spans="2:7" ht="32.25" x14ac:dyDescent="0.25">
      <c r="B16" s="579"/>
      <c r="C16" s="582"/>
      <c r="D16" s="92" t="s">
        <v>616</v>
      </c>
      <c r="E16" s="92" t="s">
        <v>622</v>
      </c>
      <c r="F16" s="92" t="s">
        <v>620</v>
      </c>
      <c r="G16" s="598"/>
    </row>
    <row r="17" spans="2:7" ht="30" x14ac:dyDescent="0.25">
      <c r="B17" s="579"/>
      <c r="C17" s="589" t="s">
        <v>613</v>
      </c>
      <c r="D17" s="104" t="s">
        <v>607</v>
      </c>
      <c r="E17" s="589" t="s">
        <v>623</v>
      </c>
      <c r="F17" s="589" t="s">
        <v>623</v>
      </c>
      <c r="G17" s="598"/>
    </row>
    <row r="18" spans="2:7" ht="32.25" x14ac:dyDescent="0.25">
      <c r="B18" s="579"/>
      <c r="C18" s="581"/>
      <c r="D18" s="106" t="s">
        <v>615</v>
      </c>
      <c r="E18" s="582"/>
      <c r="F18" s="582"/>
      <c r="G18" s="598"/>
    </row>
    <row r="19" spans="2:7" ht="32.25" x14ac:dyDescent="0.25">
      <c r="B19" s="578"/>
      <c r="C19" s="601"/>
      <c r="D19" s="95" t="s">
        <v>616</v>
      </c>
      <c r="E19" s="95" t="s">
        <v>623</v>
      </c>
      <c r="F19" s="95" t="s">
        <v>623</v>
      </c>
      <c r="G19" s="599"/>
    </row>
    <row r="20" spans="2:7" x14ac:dyDescent="0.25">
      <c r="B20" s="606" t="s">
        <v>366</v>
      </c>
      <c r="C20" s="606"/>
      <c r="D20" s="606"/>
      <c r="E20" s="606"/>
      <c r="F20" s="606"/>
      <c r="G20" s="606"/>
    </row>
    <row r="21" spans="2:7" ht="39.75" customHeight="1" x14ac:dyDescent="0.25">
      <c r="B21" s="32" t="s">
        <v>250</v>
      </c>
      <c r="C21" s="565" t="s">
        <v>493</v>
      </c>
      <c r="D21" s="565"/>
      <c r="E21" s="565"/>
      <c r="F21" s="565"/>
      <c r="G21" s="565"/>
    </row>
    <row r="22" spans="2:7" ht="53.25" customHeight="1" x14ac:dyDescent="0.25">
      <c r="B22" s="32" t="s">
        <v>252</v>
      </c>
      <c r="C22" s="565" t="s">
        <v>624</v>
      </c>
      <c r="D22" s="565"/>
      <c r="E22" s="565"/>
      <c r="F22" s="565"/>
      <c r="G22" s="565"/>
    </row>
    <row r="23" spans="2:7" ht="30" customHeight="1" x14ac:dyDescent="0.25">
      <c r="B23" s="32" t="s">
        <v>254</v>
      </c>
      <c r="C23" s="605" t="s">
        <v>625</v>
      </c>
      <c r="D23" s="605"/>
      <c r="E23" s="605"/>
      <c r="F23" s="605"/>
      <c r="G23" s="605"/>
    </row>
    <row r="24" spans="2:7" ht="30" customHeight="1" x14ac:dyDescent="0.25">
      <c r="B24" s="32" t="s">
        <v>256</v>
      </c>
      <c r="C24" s="605" t="s">
        <v>626</v>
      </c>
      <c r="D24" s="605"/>
      <c r="E24" s="605"/>
      <c r="F24" s="605"/>
      <c r="G24" s="605"/>
    </row>
    <row r="25" spans="2:7" ht="30" customHeight="1" x14ac:dyDescent="0.25">
      <c r="B25" s="32" t="s">
        <v>258</v>
      </c>
      <c r="C25" s="565" t="s">
        <v>627</v>
      </c>
      <c r="D25" s="565"/>
      <c r="E25" s="565"/>
      <c r="F25" s="565"/>
      <c r="G25" s="565"/>
    </row>
    <row r="26" spans="2:7" ht="30" customHeight="1" x14ac:dyDescent="0.25">
      <c r="B26" s="32" t="s">
        <v>260</v>
      </c>
      <c r="C26" s="565" t="s">
        <v>628</v>
      </c>
      <c r="D26" s="565"/>
      <c r="E26" s="565"/>
      <c r="F26" s="565"/>
      <c r="G26" s="565"/>
    </row>
    <row r="27" spans="2:7" ht="30" customHeight="1" x14ac:dyDescent="0.25">
      <c r="B27" s="32" t="s">
        <v>262</v>
      </c>
      <c r="C27" s="565" t="s">
        <v>629</v>
      </c>
      <c r="D27" s="565"/>
      <c r="E27" s="565"/>
      <c r="F27" s="565"/>
      <c r="G27" s="565"/>
    </row>
    <row r="28" spans="2:7" ht="65.25" customHeight="1" x14ac:dyDescent="0.25">
      <c r="B28" s="32" t="s">
        <v>264</v>
      </c>
      <c r="C28" s="565" t="s">
        <v>630</v>
      </c>
      <c r="D28" s="565"/>
      <c r="E28" s="565"/>
      <c r="F28" s="565"/>
      <c r="G28" s="565"/>
    </row>
    <row r="29" spans="2:7" ht="35.25" customHeight="1" x14ac:dyDescent="0.25">
      <c r="B29" s="32" t="s">
        <v>631</v>
      </c>
      <c r="C29" s="565" t="s">
        <v>632</v>
      </c>
      <c r="D29" s="565"/>
      <c r="E29" s="565"/>
      <c r="F29" s="565"/>
      <c r="G29" s="565"/>
    </row>
  </sheetData>
  <sheetProtection algorithmName="SHA-512" hashValue="xeBKZS+zfNiceoWXeqeQif8Ng+XsoiFpJAuDGVifkuaHPnkLeUrkE3HwLEO1jEbK6oK0khPZFGVXtLjWOkhR7w==" saltValue="IFoS88RWKT246+7QiSt1mg==" spinCount="100000" sheet="1" objects="1" scenarios="1"/>
  <mergeCells count="30">
    <mergeCell ref="B2:G2"/>
    <mergeCell ref="B3:G3"/>
    <mergeCell ref="B5:B10"/>
    <mergeCell ref="C5:C7"/>
    <mergeCell ref="E5:E6"/>
    <mergeCell ref="F5:F6"/>
    <mergeCell ref="G5:G19"/>
    <mergeCell ref="C8:C10"/>
    <mergeCell ref="E8:E9"/>
    <mergeCell ref="F8:F9"/>
    <mergeCell ref="B11:B19"/>
    <mergeCell ref="C11:C13"/>
    <mergeCell ref="E11:E12"/>
    <mergeCell ref="F11:F12"/>
    <mergeCell ref="C14:C16"/>
    <mergeCell ref="E14:E15"/>
    <mergeCell ref="F14:F15"/>
    <mergeCell ref="C17:C19"/>
    <mergeCell ref="E17:E18"/>
    <mergeCell ref="F17:F18"/>
    <mergeCell ref="C26:G26"/>
    <mergeCell ref="C27:G27"/>
    <mergeCell ref="C28:G28"/>
    <mergeCell ref="C29:G29"/>
    <mergeCell ref="B20:G20"/>
    <mergeCell ref="C21:G21"/>
    <mergeCell ref="C22:G22"/>
    <mergeCell ref="C23:G23"/>
    <mergeCell ref="C24:G24"/>
    <mergeCell ref="C25:G25"/>
  </mergeCells>
  <pageMargins left="0.7" right="0.7" top="0.75" bottom="0.75" header="0.3" footer="0.3"/>
  <pageSetup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3345A-7DC1-400E-9E41-3C430D6052B8}">
  <sheetPr>
    <tabColor rgb="FFFFFF00"/>
  </sheetPr>
  <dimension ref="B2:F43"/>
  <sheetViews>
    <sheetView view="pageBreakPreview" zoomScale="60" zoomScaleNormal="100" workbookViewId="0"/>
  </sheetViews>
  <sheetFormatPr defaultColWidth="9.140625" defaultRowHeight="15" x14ac:dyDescent="0.25"/>
  <cols>
    <col min="1" max="1" width="9.140625" style="33"/>
    <col min="2" max="2" width="19.42578125" style="33" customWidth="1"/>
    <col min="3" max="3" width="23" style="33" customWidth="1"/>
    <col min="4" max="4" width="19.42578125" style="33" customWidth="1"/>
    <col min="5" max="5" width="21.5703125" style="33" customWidth="1"/>
    <col min="6" max="6" width="22.42578125" style="33" customWidth="1"/>
    <col min="7" max="16384" width="9.140625" style="33"/>
  </cols>
  <sheetData>
    <row r="2" spans="2:6" x14ac:dyDescent="0.25">
      <c r="B2" s="561" t="s">
        <v>633</v>
      </c>
      <c r="C2" s="561"/>
      <c r="D2" s="561"/>
      <c r="E2" s="561"/>
      <c r="F2" s="561"/>
    </row>
    <row r="3" spans="2:6" x14ac:dyDescent="0.25">
      <c r="B3" s="561" t="s">
        <v>634</v>
      </c>
      <c r="C3" s="561"/>
      <c r="D3" s="561"/>
      <c r="E3" s="561"/>
      <c r="F3" s="561"/>
    </row>
    <row r="4" spans="2:6" ht="47.25" x14ac:dyDescent="0.25">
      <c r="B4" s="36" t="s">
        <v>373</v>
      </c>
      <c r="C4" s="37" t="s">
        <v>635</v>
      </c>
      <c r="D4" s="37" t="s">
        <v>636</v>
      </c>
      <c r="E4" s="37" t="s">
        <v>637</v>
      </c>
      <c r="F4" s="42" t="s">
        <v>638</v>
      </c>
    </row>
    <row r="5" spans="2:6" ht="45.75" customHeight="1" x14ac:dyDescent="0.25">
      <c r="B5" s="573" t="s">
        <v>639</v>
      </c>
      <c r="C5" s="589" t="s">
        <v>277</v>
      </c>
      <c r="D5" s="104" t="s">
        <v>640</v>
      </c>
      <c r="E5" s="589" t="s">
        <v>641</v>
      </c>
      <c r="F5" s="597" t="s">
        <v>642</v>
      </c>
    </row>
    <row r="6" spans="2:6" x14ac:dyDescent="0.25">
      <c r="B6" s="579"/>
      <c r="C6" s="581"/>
      <c r="D6" s="112" t="s">
        <v>643</v>
      </c>
      <c r="E6" s="581"/>
      <c r="F6" s="598"/>
    </row>
    <row r="7" spans="2:6" x14ac:dyDescent="0.25">
      <c r="B7" s="574"/>
      <c r="C7" s="582"/>
      <c r="D7" s="106" t="s">
        <v>644</v>
      </c>
      <c r="E7" s="582"/>
      <c r="F7" s="602"/>
    </row>
    <row r="8" spans="2:6" ht="30.75" customHeight="1" x14ac:dyDescent="0.25">
      <c r="B8" s="573" t="s">
        <v>645</v>
      </c>
      <c r="C8" s="589" t="s">
        <v>277</v>
      </c>
      <c r="D8" s="104" t="s">
        <v>640</v>
      </c>
      <c r="E8" s="589" t="s">
        <v>646</v>
      </c>
      <c r="F8" s="597" t="s">
        <v>642</v>
      </c>
    </row>
    <row r="9" spans="2:6" x14ac:dyDescent="0.25">
      <c r="B9" s="579"/>
      <c r="C9" s="581"/>
      <c r="D9" s="112" t="s">
        <v>647</v>
      </c>
      <c r="E9" s="581"/>
      <c r="F9" s="598"/>
    </row>
    <row r="10" spans="2:6" x14ac:dyDescent="0.25">
      <c r="B10" s="574"/>
      <c r="C10" s="582"/>
      <c r="D10" s="106" t="s">
        <v>644</v>
      </c>
      <c r="E10" s="582"/>
      <c r="F10" s="602"/>
    </row>
    <row r="11" spans="2:6" ht="45.75" customHeight="1" x14ac:dyDescent="0.25">
      <c r="B11" s="573" t="s">
        <v>648</v>
      </c>
      <c r="C11" s="589" t="s">
        <v>277</v>
      </c>
      <c r="D11" s="104" t="s">
        <v>649</v>
      </c>
      <c r="E11" s="589" t="s">
        <v>650</v>
      </c>
      <c r="F11" s="597" t="s">
        <v>651</v>
      </c>
    </row>
    <row r="12" spans="2:6" x14ac:dyDescent="0.25">
      <c r="B12" s="579"/>
      <c r="C12" s="581"/>
      <c r="D12" s="112" t="s">
        <v>652</v>
      </c>
      <c r="E12" s="581"/>
      <c r="F12" s="598"/>
    </row>
    <row r="13" spans="2:6" x14ac:dyDescent="0.25">
      <c r="B13" s="574"/>
      <c r="C13" s="582"/>
      <c r="D13" s="106" t="s">
        <v>644</v>
      </c>
      <c r="E13" s="582"/>
      <c r="F13" s="602"/>
    </row>
    <row r="14" spans="2:6" ht="45.75" customHeight="1" x14ac:dyDescent="0.25">
      <c r="B14" s="573" t="s">
        <v>653</v>
      </c>
      <c r="C14" s="589" t="s">
        <v>277</v>
      </c>
      <c r="D14" s="104" t="s">
        <v>649</v>
      </c>
      <c r="E14" s="589" t="s">
        <v>654</v>
      </c>
      <c r="F14" s="597" t="s">
        <v>651</v>
      </c>
    </row>
    <row r="15" spans="2:6" x14ac:dyDescent="0.25">
      <c r="B15" s="579"/>
      <c r="C15" s="581"/>
      <c r="D15" s="112" t="s">
        <v>652</v>
      </c>
      <c r="E15" s="581"/>
      <c r="F15" s="598"/>
    </row>
    <row r="16" spans="2:6" x14ac:dyDescent="0.25">
      <c r="B16" s="574"/>
      <c r="C16" s="582"/>
      <c r="D16" s="106" t="s">
        <v>644</v>
      </c>
      <c r="E16" s="582"/>
      <c r="F16" s="602"/>
    </row>
    <row r="17" spans="2:6" ht="45.75" customHeight="1" x14ac:dyDescent="0.25">
      <c r="B17" s="573" t="s">
        <v>655</v>
      </c>
      <c r="C17" s="589" t="s">
        <v>277</v>
      </c>
      <c r="D17" s="104" t="s">
        <v>656</v>
      </c>
      <c r="E17" s="607" t="s">
        <v>657</v>
      </c>
      <c r="F17" s="597" t="s">
        <v>658</v>
      </c>
    </row>
    <row r="18" spans="2:6" x14ac:dyDescent="0.25">
      <c r="B18" s="579"/>
      <c r="C18" s="581"/>
      <c r="D18" s="112" t="s">
        <v>659</v>
      </c>
      <c r="E18" s="608"/>
      <c r="F18" s="598"/>
    </row>
    <row r="19" spans="2:6" x14ac:dyDescent="0.25">
      <c r="B19" s="574"/>
      <c r="C19" s="582"/>
      <c r="D19" s="106" t="s">
        <v>660</v>
      </c>
      <c r="E19" s="609"/>
      <c r="F19" s="602"/>
    </row>
    <row r="20" spans="2:6" ht="45.75" customHeight="1" x14ac:dyDescent="0.25">
      <c r="B20" s="573" t="s">
        <v>661</v>
      </c>
      <c r="C20" s="589" t="s">
        <v>277</v>
      </c>
      <c r="D20" s="104" t="s">
        <v>662</v>
      </c>
      <c r="E20" s="589" t="s">
        <v>663</v>
      </c>
      <c r="F20" s="597" t="s">
        <v>664</v>
      </c>
    </row>
    <row r="21" spans="2:6" ht="30" x14ac:dyDescent="0.25">
      <c r="B21" s="579"/>
      <c r="C21" s="581"/>
      <c r="D21" s="112" t="s">
        <v>665</v>
      </c>
      <c r="E21" s="581"/>
      <c r="F21" s="598"/>
    </row>
    <row r="22" spans="2:6" ht="30" x14ac:dyDescent="0.25">
      <c r="B22" s="579"/>
      <c r="C22" s="581"/>
      <c r="D22" s="112" t="s">
        <v>666</v>
      </c>
      <c r="E22" s="581"/>
      <c r="F22" s="598"/>
    </row>
    <row r="23" spans="2:6" x14ac:dyDescent="0.25">
      <c r="B23" s="574"/>
      <c r="C23" s="582"/>
      <c r="D23" s="106" t="s">
        <v>644</v>
      </c>
      <c r="E23" s="582"/>
      <c r="F23" s="602"/>
    </row>
    <row r="24" spans="2:6" ht="45.75" customHeight="1" x14ac:dyDescent="0.25">
      <c r="B24" s="573" t="s">
        <v>661</v>
      </c>
      <c r="C24" s="589" t="s">
        <v>277</v>
      </c>
      <c r="D24" s="104" t="s">
        <v>667</v>
      </c>
      <c r="E24" s="589" t="s">
        <v>668</v>
      </c>
      <c r="F24" s="597" t="s">
        <v>664</v>
      </c>
    </row>
    <row r="25" spans="2:6" ht="75" x14ac:dyDescent="0.25">
      <c r="B25" s="574"/>
      <c r="C25" s="582"/>
      <c r="D25" s="106" t="s">
        <v>669</v>
      </c>
      <c r="E25" s="582"/>
      <c r="F25" s="602"/>
    </row>
    <row r="26" spans="2:6" ht="45.75" customHeight="1" x14ac:dyDescent="0.25">
      <c r="B26" s="573" t="s">
        <v>670</v>
      </c>
      <c r="C26" s="589" t="s">
        <v>277</v>
      </c>
      <c r="D26" s="104" t="s">
        <v>667</v>
      </c>
      <c r="E26" s="589" t="s">
        <v>671</v>
      </c>
      <c r="F26" s="597" t="s">
        <v>664</v>
      </c>
    </row>
    <row r="27" spans="2:6" ht="75" x14ac:dyDescent="0.25">
      <c r="B27" s="574"/>
      <c r="C27" s="582"/>
      <c r="D27" s="106" t="s">
        <v>672</v>
      </c>
      <c r="E27" s="582"/>
      <c r="F27" s="602"/>
    </row>
    <row r="28" spans="2:6" ht="45.75" customHeight="1" x14ac:dyDescent="0.25">
      <c r="B28" s="573" t="s">
        <v>670</v>
      </c>
      <c r="C28" s="589" t="s">
        <v>277</v>
      </c>
      <c r="D28" s="104" t="s">
        <v>673</v>
      </c>
      <c r="E28" s="589" t="s">
        <v>674</v>
      </c>
      <c r="F28" s="597" t="s">
        <v>664</v>
      </c>
    </row>
    <row r="29" spans="2:6" ht="30" x14ac:dyDescent="0.25">
      <c r="B29" s="579"/>
      <c r="C29" s="581"/>
      <c r="D29" s="112" t="s">
        <v>675</v>
      </c>
      <c r="E29" s="581"/>
      <c r="F29" s="598"/>
    </row>
    <row r="30" spans="2:6" ht="45" x14ac:dyDescent="0.25">
      <c r="B30" s="574"/>
      <c r="C30" s="582"/>
      <c r="D30" s="106" t="s">
        <v>676</v>
      </c>
      <c r="E30" s="582"/>
      <c r="F30" s="602"/>
    </row>
    <row r="31" spans="2:6" ht="30" x14ac:dyDescent="0.25">
      <c r="B31" s="573" t="s">
        <v>677</v>
      </c>
      <c r="C31" s="589" t="s">
        <v>277</v>
      </c>
      <c r="D31" s="104" t="s">
        <v>678</v>
      </c>
      <c r="E31" s="589" t="s">
        <v>679</v>
      </c>
      <c r="F31" s="597" t="s">
        <v>680</v>
      </c>
    </row>
    <row r="32" spans="2:6" ht="45" x14ac:dyDescent="0.25">
      <c r="B32" s="579"/>
      <c r="C32" s="581"/>
      <c r="D32" s="112" t="s">
        <v>681</v>
      </c>
      <c r="E32" s="581"/>
      <c r="F32" s="598"/>
    </row>
    <row r="33" spans="2:6" x14ac:dyDescent="0.25">
      <c r="B33" s="578"/>
      <c r="C33" s="601"/>
      <c r="D33" s="124" t="s">
        <v>682</v>
      </c>
      <c r="E33" s="601"/>
      <c r="F33" s="599"/>
    </row>
    <row r="34" spans="2:6" ht="39" customHeight="1" x14ac:dyDescent="0.25">
      <c r="B34" s="565" t="s">
        <v>683</v>
      </c>
      <c r="C34" s="565"/>
      <c r="D34" s="565"/>
      <c r="E34" s="565"/>
      <c r="F34" s="565"/>
    </row>
    <row r="35" spans="2:6" ht="46.5" customHeight="1" x14ac:dyDescent="0.25">
      <c r="B35" s="32" t="s">
        <v>250</v>
      </c>
      <c r="C35" s="565" t="s">
        <v>684</v>
      </c>
      <c r="D35" s="565"/>
      <c r="E35" s="565"/>
      <c r="F35" s="565"/>
    </row>
    <row r="36" spans="2:6" ht="65.25" customHeight="1" x14ac:dyDescent="0.25">
      <c r="B36" s="32" t="s">
        <v>252</v>
      </c>
      <c r="C36" s="565" t="s">
        <v>685</v>
      </c>
      <c r="D36" s="565"/>
      <c r="E36" s="565"/>
      <c r="F36" s="565"/>
    </row>
    <row r="37" spans="2:6" ht="75" customHeight="1" x14ac:dyDescent="0.25">
      <c r="B37" s="32" t="s">
        <v>254</v>
      </c>
      <c r="C37" s="565" t="s">
        <v>686</v>
      </c>
      <c r="D37" s="565"/>
      <c r="E37" s="565"/>
      <c r="F37" s="565"/>
    </row>
    <row r="38" spans="2:6" ht="83.25" customHeight="1" x14ac:dyDescent="0.25">
      <c r="B38" s="32" t="s">
        <v>256</v>
      </c>
      <c r="C38" s="565" t="s">
        <v>687</v>
      </c>
      <c r="D38" s="565"/>
      <c r="E38" s="565"/>
      <c r="F38" s="565"/>
    </row>
    <row r="39" spans="2:6" ht="75.75" customHeight="1" x14ac:dyDescent="0.25">
      <c r="B39" s="32" t="s">
        <v>258</v>
      </c>
      <c r="C39" s="565" t="s">
        <v>688</v>
      </c>
      <c r="D39" s="565"/>
      <c r="E39" s="565"/>
      <c r="F39" s="565"/>
    </row>
    <row r="40" spans="2:6" ht="59.25" customHeight="1" x14ac:dyDescent="0.25">
      <c r="B40" s="32" t="s">
        <v>260</v>
      </c>
      <c r="C40" s="565" t="s">
        <v>689</v>
      </c>
      <c r="D40" s="565"/>
      <c r="E40" s="565"/>
      <c r="F40" s="565"/>
    </row>
    <row r="41" spans="2:6" ht="60.75" customHeight="1" x14ac:dyDescent="0.25">
      <c r="B41" s="32" t="s">
        <v>262</v>
      </c>
      <c r="C41" s="565" t="s">
        <v>690</v>
      </c>
      <c r="D41" s="565"/>
      <c r="E41" s="565"/>
      <c r="F41" s="565"/>
    </row>
    <row r="42" spans="2:6" ht="146.25" customHeight="1" x14ac:dyDescent="0.25">
      <c r="B42" s="32" t="s">
        <v>264</v>
      </c>
      <c r="C42" s="565" t="s">
        <v>691</v>
      </c>
      <c r="D42" s="565"/>
      <c r="E42" s="565"/>
      <c r="F42" s="565"/>
    </row>
    <row r="43" spans="2:6" ht="45.75" customHeight="1" x14ac:dyDescent="0.25">
      <c r="B43" s="32" t="s">
        <v>631</v>
      </c>
      <c r="C43" s="565" t="s">
        <v>692</v>
      </c>
      <c r="D43" s="565"/>
      <c r="E43" s="565"/>
      <c r="F43" s="565"/>
    </row>
  </sheetData>
  <sheetProtection algorithmName="SHA-512" hashValue="DWcM1hmketQatExj8LeviGfehj9SyyXqIVITcBzMHRLgt85ZNBpytgGPweSg3uJrnOq8NBAo+s+qMs5IU00d5w==" saltValue="261MTWiMjz+KkaIrZOtMeg==" spinCount="100000" sheet="1" objects="1" scenarios="1"/>
  <mergeCells count="52">
    <mergeCell ref="B2:F2"/>
    <mergeCell ref="B3:F3"/>
    <mergeCell ref="B5:B7"/>
    <mergeCell ref="C5:C7"/>
    <mergeCell ref="E5:E7"/>
    <mergeCell ref="F5:F7"/>
    <mergeCell ref="B8:B10"/>
    <mergeCell ref="C8:C10"/>
    <mergeCell ref="E8:E10"/>
    <mergeCell ref="F8:F10"/>
    <mergeCell ref="B11:B13"/>
    <mergeCell ref="C11:C13"/>
    <mergeCell ref="E11:E13"/>
    <mergeCell ref="F11:F13"/>
    <mergeCell ref="B14:B16"/>
    <mergeCell ref="C14:C16"/>
    <mergeCell ref="E14:E16"/>
    <mergeCell ref="F14:F16"/>
    <mergeCell ref="B17:B19"/>
    <mergeCell ref="C17:C19"/>
    <mergeCell ref="E17:E19"/>
    <mergeCell ref="F17:F19"/>
    <mergeCell ref="B20:B23"/>
    <mergeCell ref="C20:C23"/>
    <mergeCell ref="E20:E23"/>
    <mergeCell ref="F20:F23"/>
    <mergeCell ref="B24:B25"/>
    <mergeCell ref="C24:C25"/>
    <mergeCell ref="E24:E25"/>
    <mergeCell ref="F24:F25"/>
    <mergeCell ref="C35:F35"/>
    <mergeCell ref="B26:B27"/>
    <mergeCell ref="C26:C27"/>
    <mergeCell ref="E26:E27"/>
    <mergeCell ref="F26:F27"/>
    <mergeCell ref="B28:B30"/>
    <mergeCell ref="C28:C30"/>
    <mergeCell ref="E28:E30"/>
    <mergeCell ref="F28:F30"/>
    <mergeCell ref="B31:B33"/>
    <mergeCell ref="C31:C33"/>
    <mergeCell ref="E31:E33"/>
    <mergeCell ref="F31:F33"/>
    <mergeCell ref="B34:F34"/>
    <mergeCell ref="C42:F42"/>
    <mergeCell ref="C43:F43"/>
    <mergeCell ref="C36:F36"/>
    <mergeCell ref="C37:F37"/>
    <mergeCell ref="C38:F38"/>
    <mergeCell ref="C39:F39"/>
    <mergeCell ref="C40:F40"/>
    <mergeCell ref="C41:F41"/>
  </mergeCells>
  <pageMargins left="0.7" right="0.7" top="0.75" bottom="0.75" header="0.3" footer="0.3"/>
  <pageSetup scale="4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C682D-90F9-4C2C-95A2-231D7E7288F6}">
  <sheetPr>
    <tabColor rgb="FFFFFF00"/>
  </sheetPr>
  <dimension ref="B2:G17"/>
  <sheetViews>
    <sheetView view="pageBreakPreview" zoomScale="60" zoomScaleNormal="100" workbookViewId="0"/>
  </sheetViews>
  <sheetFormatPr defaultColWidth="9.140625" defaultRowHeight="15" x14ac:dyDescent="0.25"/>
  <cols>
    <col min="1" max="1" width="9.140625" style="33"/>
    <col min="2" max="7" width="18.42578125" style="33" customWidth="1"/>
    <col min="8" max="16384" width="9.140625" style="33"/>
  </cols>
  <sheetData>
    <row r="2" spans="2:7" x14ac:dyDescent="0.25">
      <c r="B2" s="561" t="s">
        <v>693</v>
      </c>
      <c r="C2" s="561"/>
      <c r="D2" s="561"/>
      <c r="E2" s="561"/>
      <c r="F2" s="561"/>
      <c r="G2" s="561"/>
    </row>
    <row r="3" spans="2:7" x14ac:dyDescent="0.25">
      <c r="B3" s="561" t="s">
        <v>694</v>
      </c>
      <c r="C3" s="561"/>
      <c r="D3" s="561"/>
      <c r="E3" s="561"/>
      <c r="F3" s="561"/>
      <c r="G3" s="561"/>
    </row>
    <row r="4" spans="2:7" ht="45" x14ac:dyDescent="0.25">
      <c r="B4" s="36" t="s">
        <v>373</v>
      </c>
      <c r="C4" s="37" t="s">
        <v>374</v>
      </c>
      <c r="D4" s="37" t="s">
        <v>375</v>
      </c>
      <c r="E4" s="37" t="s">
        <v>376</v>
      </c>
      <c r="F4" s="37" t="s">
        <v>377</v>
      </c>
      <c r="G4" s="42" t="s">
        <v>503</v>
      </c>
    </row>
    <row r="5" spans="2:7" ht="30" x14ac:dyDescent="0.25">
      <c r="B5" s="573" t="s">
        <v>695</v>
      </c>
      <c r="C5" s="92" t="s">
        <v>386</v>
      </c>
      <c r="D5" s="92" t="s">
        <v>277</v>
      </c>
      <c r="E5" s="92" t="s">
        <v>696</v>
      </c>
      <c r="F5" s="92" t="s">
        <v>697</v>
      </c>
      <c r="G5" s="597" t="s">
        <v>698</v>
      </c>
    </row>
    <row r="6" spans="2:7" ht="30.75" customHeight="1" x14ac:dyDescent="0.25">
      <c r="B6" s="579"/>
      <c r="C6" s="607" t="s">
        <v>699</v>
      </c>
      <c r="D6" s="104" t="s">
        <v>700</v>
      </c>
      <c r="E6" s="589" t="s">
        <v>696</v>
      </c>
      <c r="F6" s="104" t="s">
        <v>701</v>
      </c>
      <c r="G6" s="598"/>
    </row>
    <row r="7" spans="2:7" x14ac:dyDescent="0.25">
      <c r="B7" s="579"/>
      <c r="C7" s="608"/>
      <c r="D7" s="112" t="s">
        <v>702</v>
      </c>
      <c r="E7" s="581"/>
      <c r="F7" s="112" t="s">
        <v>703</v>
      </c>
      <c r="G7" s="598"/>
    </row>
    <row r="8" spans="2:7" x14ac:dyDescent="0.25">
      <c r="B8" s="579"/>
      <c r="C8" s="609"/>
      <c r="D8" s="74"/>
      <c r="E8" s="582"/>
      <c r="F8" s="106" t="s">
        <v>704</v>
      </c>
      <c r="G8" s="598"/>
    </row>
    <row r="9" spans="2:7" ht="45.75" customHeight="1" x14ac:dyDescent="0.25">
      <c r="B9" s="579"/>
      <c r="C9" s="607" t="s">
        <v>705</v>
      </c>
      <c r="D9" s="104" t="s">
        <v>700</v>
      </c>
      <c r="E9" s="589" t="s">
        <v>696</v>
      </c>
      <c r="F9" s="104" t="s">
        <v>535</v>
      </c>
      <c r="G9" s="598"/>
    </row>
    <row r="10" spans="2:7" x14ac:dyDescent="0.25">
      <c r="B10" s="579"/>
      <c r="C10" s="608"/>
      <c r="D10" s="112" t="s">
        <v>702</v>
      </c>
      <c r="E10" s="581"/>
      <c r="F10" s="112" t="s">
        <v>706</v>
      </c>
      <c r="G10" s="598"/>
    </row>
    <row r="11" spans="2:7" x14ac:dyDescent="0.25">
      <c r="B11" s="579"/>
      <c r="C11" s="609"/>
      <c r="D11" s="74"/>
      <c r="E11" s="582"/>
      <c r="F11" s="106" t="s">
        <v>707</v>
      </c>
      <c r="G11" s="598"/>
    </row>
    <row r="12" spans="2:7" ht="30.75" customHeight="1" x14ac:dyDescent="0.25">
      <c r="B12" s="579"/>
      <c r="C12" s="607" t="s">
        <v>708</v>
      </c>
      <c r="D12" s="104" t="s">
        <v>700</v>
      </c>
      <c r="E12" s="589" t="s">
        <v>696</v>
      </c>
      <c r="F12" s="104" t="s">
        <v>537</v>
      </c>
      <c r="G12" s="598"/>
    </row>
    <row r="13" spans="2:7" x14ac:dyDescent="0.25">
      <c r="B13" s="579"/>
      <c r="C13" s="608"/>
      <c r="D13" s="112" t="s">
        <v>702</v>
      </c>
      <c r="E13" s="581"/>
      <c r="F13" s="112" t="s">
        <v>709</v>
      </c>
      <c r="G13" s="598"/>
    </row>
    <row r="14" spans="2:7" x14ac:dyDescent="0.25">
      <c r="B14" s="578"/>
      <c r="C14" s="610"/>
      <c r="D14" s="79"/>
      <c r="E14" s="601"/>
      <c r="F14" s="124" t="s">
        <v>334</v>
      </c>
      <c r="G14" s="599"/>
    </row>
    <row r="15" spans="2:7" ht="20.25" customHeight="1" x14ac:dyDescent="0.25">
      <c r="B15" s="606" t="s">
        <v>366</v>
      </c>
      <c r="C15" s="606"/>
      <c r="D15" s="606"/>
      <c r="E15" s="606"/>
      <c r="F15" s="606"/>
      <c r="G15" s="606"/>
    </row>
    <row r="16" spans="2:7" ht="33.75" customHeight="1" x14ac:dyDescent="0.25">
      <c r="B16" s="32" t="s">
        <v>250</v>
      </c>
      <c r="C16" s="565" t="s">
        <v>710</v>
      </c>
      <c r="D16" s="565"/>
      <c r="E16" s="565"/>
      <c r="F16" s="565"/>
      <c r="G16" s="565"/>
    </row>
    <row r="17" spans="2:7" ht="33.75" customHeight="1" x14ac:dyDescent="0.25">
      <c r="B17" s="32" t="s">
        <v>252</v>
      </c>
      <c r="C17" s="565" t="s">
        <v>711</v>
      </c>
      <c r="D17" s="565"/>
      <c r="E17" s="565"/>
      <c r="F17" s="565"/>
      <c r="G17" s="565"/>
    </row>
  </sheetData>
  <sheetProtection algorithmName="SHA-512" hashValue="Cg2deNmnWZyY3HVIoX+dO/Ctb6hOBuLm/foZsQkjtrmdFz6Ey7Be36c7QEf3iEHCdU+2RbwHnucpyPc5euIkOQ==" saltValue="YsOE0J8OWrIVns4yExzAZQ==" spinCount="100000" sheet="1" objects="1" scenarios="1"/>
  <mergeCells count="13">
    <mergeCell ref="B15:G15"/>
    <mergeCell ref="C16:G16"/>
    <mergeCell ref="C17:G17"/>
    <mergeCell ref="B2:G2"/>
    <mergeCell ref="B3:G3"/>
    <mergeCell ref="B5:B14"/>
    <mergeCell ref="G5:G14"/>
    <mergeCell ref="C6:C8"/>
    <mergeCell ref="E6:E8"/>
    <mergeCell ref="C9:C11"/>
    <mergeCell ref="E9:E11"/>
    <mergeCell ref="C12:C14"/>
    <mergeCell ref="E12:E14"/>
  </mergeCells>
  <pageMargins left="0.7" right="0.7" top="0.75" bottom="0.75" header="0.3" footer="0.3"/>
  <pageSetup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8C74A-2B2C-4FD4-BB8D-4A9B9A751A8A}">
  <sheetPr>
    <tabColor rgb="FFFFFF00"/>
  </sheetPr>
  <dimension ref="B2:G66"/>
  <sheetViews>
    <sheetView view="pageBreakPreview" topLeftCell="A52" zoomScale="60" zoomScaleNormal="100" workbookViewId="0"/>
  </sheetViews>
  <sheetFormatPr defaultColWidth="9.140625" defaultRowHeight="15" x14ac:dyDescent="0.25"/>
  <cols>
    <col min="1" max="1" width="9.140625" style="33"/>
    <col min="2" max="7" width="15.5703125" style="33" customWidth="1"/>
    <col min="8" max="16384" width="9.140625" style="33"/>
  </cols>
  <sheetData>
    <row r="2" spans="2:7" x14ac:dyDescent="0.25">
      <c r="B2" s="561" t="s">
        <v>712</v>
      </c>
      <c r="C2" s="561"/>
      <c r="D2" s="561"/>
      <c r="E2" s="561"/>
      <c r="F2" s="561"/>
      <c r="G2" s="561"/>
    </row>
    <row r="3" spans="2:7" ht="35.25" customHeight="1" x14ac:dyDescent="0.25">
      <c r="B3" s="561" t="s">
        <v>713</v>
      </c>
      <c r="C3" s="561"/>
      <c r="D3" s="561"/>
      <c r="E3" s="561"/>
      <c r="F3" s="561"/>
      <c r="G3" s="561"/>
    </row>
    <row r="4" spans="2:7" ht="45" x14ac:dyDescent="0.25">
      <c r="B4" s="36" t="s">
        <v>373</v>
      </c>
      <c r="C4" s="37" t="s">
        <v>374</v>
      </c>
      <c r="D4" s="37" t="s">
        <v>375</v>
      </c>
      <c r="E4" s="37" t="s">
        <v>376</v>
      </c>
      <c r="F4" s="34" t="s">
        <v>377</v>
      </c>
      <c r="G4" s="42" t="s">
        <v>503</v>
      </c>
    </row>
    <row r="5" spans="2:7" x14ac:dyDescent="0.25">
      <c r="B5" s="573" t="s">
        <v>714</v>
      </c>
      <c r="C5" s="92" t="s">
        <v>386</v>
      </c>
      <c r="D5" s="92" t="s">
        <v>277</v>
      </c>
      <c r="E5" s="594" t="s">
        <v>696</v>
      </c>
      <c r="F5" s="92" t="s">
        <v>697</v>
      </c>
      <c r="G5" s="613" t="s">
        <v>698</v>
      </c>
    </row>
    <row r="6" spans="2:7" x14ac:dyDescent="0.25">
      <c r="B6" s="579"/>
      <c r="C6" s="607" t="s">
        <v>699</v>
      </c>
      <c r="D6" s="589" t="s">
        <v>715</v>
      </c>
      <c r="E6" s="595"/>
      <c r="F6" s="92" t="s">
        <v>535</v>
      </c>
      <c r="G6" s="621"/>
    </row>
    <row r="7" spans="2:7" x14ac:dyDescent="0.25">
      <c r="B7" s="579"/>
      <c r="C7" s="608"/>
      <c r="D7" s="581"/>
      <c r="E7" s="595"/>
      <c r="F7" s="92" t="s">
        <v>706</v>
      </c>
      <c r="G7" s="621"/>
    </row>
    <row r="8" spans="2:7" x14ac:dyDescent="0.25">
      <c r="B8" s="579"/>
      <c r="C8" s="608"/>
      <c r="D8" s="581"/>
      <c r="E8" s="596"/>
      <c r="F8" s="92" t="s">
        <v>307</v>
      </c>
      <c r="G8" s="621"/>
    </row>
    <row r="9" spans="2:7" ht="45.75" customHeight="1" x14ac:dyDescent="0.25">
      <c r="B9" s="579"/>
      <c r="C9" s="608"/>
      <c r="D9" s="581"/>
      <c r="E9" s="594" t="s">
        <v>716</v>
      </c>
      <c r="F9" s="92" t="s">
        <v>717</v>
      </c>
      <c r="G9" s="621"/>
    </row>
    <row r="10" spans="2:7" x14ac:dyDescent="0.25">
      <c r="B10" s="579"/>
      <c r="C10" s="608"/>
      <c r="D10" s="581"/>
      <c r="E10" s="595"/>
      <c r="F10" s="92" t="s">
        <v>718</v>
      </c>
      <c r="G10" s="621"/>
    </row>
    <row r="11" spans="2:7" x14ac:dyDescent="0.25">
      <c r="B11" s="579"/>
      <c r="C11" s="609"/>
      <c r="D11" s="581"/>
      <c r="E11" s="596"/>
      <c r="F11" s="92" t="s">
        <v>719</v>
      </c>
      <c r="G11" s="621"/>
    </row>
    <row r="12" spans="2:7" ht="45.75" customHeight="1" x14ac:dyDescent="0.25">
      <c r="B12" s="579"/>
      <c r="C12" s="607" t="s">
        <v>705</v>
      </c>
      <c r="D12" s="581"/>
      <c r="E12" s="594" t="s">
        <v>696</v>
      </c>
      <c r="F12" s="92" t="s">
        <v>720</v>
      </c>
      <c r="G12" s="621"/>
    </row>
    <row r="13" spans="2:7" x14ac:dyDescent="0.25">
      <c r="B13" s="579"/>
      <c r="C13" s="608"/>
      <c r="D13" s="581"/>
      <c r="E13" s="595"/>
      <c r="F13" s="92" t="s">
        <v>330</v>
      </c>
      <c r="G13" s="621"/>
    </row>
    <row r="14" spans="2:7" x14ac:dyDescent="0.25">
      <c r="B14" s="579"/>
      <c r="C14" s="608"/>
      <c r="D14" s="581"/>
      <c r="E14" s="596"/>
      <c r="F14" s="92" t="s">
        <v>334</v>
      </c>
      <c r="G14" s="621"/>
    </row>
    <row r="15" spans="2:7" ht="45.75" customHeight="1" x14ac:dyDescent="0.25">
      <c r="B15" s="579"/>
      <c r="C15" s="608"/>
      <c r="D15" s="581"/>
      <c r="E15" s="594" t="s">
        <v>716</v>
      </c>
      <c r="F15" s="92" t="s">
        <v>721</v>
      </c>
      <c r="G15" s="621"/>
    </row>
    <row r="16" spans="2:7" x14ac:dyDescent="0.25">
      <c r="B16" s="579"/>
      <c r="C16" s="608"/>
      <c r="D16" s="581"/>
      <c r="E16" s="595"/>
      <c r="F16" s="92" t="s">
        <v>349</v>
      </c>
      <c r="G16" s="621"/>
    </row>
    <row r="17" spans="2:7" x14ac:dyDescent="0.25">
      <c r="B17" s="579"/>
      <c r="C17" s="609"/>
      <c r="D17" s="581"/>
      <c r="E17" s="596"/>
      <c r="F17" s="92" t="s">
        <v>336</v>
      </c>
      <c r="G17" s="621"/>
    </row>
    <row r="18" spans="2:7" ht="30.75" customHeight="1" x14ac:dyDescent="0.25">
      <c r="B18" s="579"/>
      <c r="C18" s="607" t="s">
        <v>708</v>
      </c>
      <c r="D18" s="581"/>
      <c r="E18" s="594" t="s">
        <v>696</v>
      </c>
      <c r="F18" s="92" t="s">
        <v>513</v>
      </c>
      <c r="G18" s="621"/>
    </row>
    <row r="19" spans="2:7" x14ac:dyDescent="0.25">
      <c r="B19" s="579"/>
      <c r="C19" s="608"/>
      <c r="D19" s="581"/>
      <c r="E19" s="595"/>
      <c r="F19" s="92" t="s">
        <v>722</v>
      </c>
      <c r="G19" s="621"/>
    </row>
    <row r="20" spans="2:7" x14ac:dyDescent="0.25">
      <c r="B20" s="579"/>
      <c r="C20" s="608"/>
      <c r="D20" s="581"/>
      <c r="E20" s="596"/>
      <c r="F20" s="104" t="s">
        <v>718</v>
      </c>
      <c r="G20" s="621"/>
    </row>
    <row r="21" spans="2:7" ht="45.75" customHeight="1" x14ac:dyDescent="0.25">
      <c r="B21" s="579"/>
      <c r="C21" s="608"/>
      <c r="D21" s="581"/>
      <c r="E21" s="594" t="s">
        <v>716</v>
      </c>
      <c r="F21" s="92" t="s">
        <v>723</v>
      </c>
      <c r="G21" s="621"/>
    </row>
    <row r="22" spans="2:7" x14ac:dyDescent="0.25">
      <c r="B22" s="579"/>
      <c r="C22" s="608"/>
      <c r="D22" s="581"/>
      <c r="E22" s="595"/>
      <c r="F22" s="92" t="s">
        <v>724</v>
      </c>
      <c r="G22" s="621"/>
    </row>
    <row r="23" spans="2:7" x14ac:dyDescent="0.25">
      <c r="B23" s="574"/>
      <c r="C23" s="609"/>
      <c r="D23" s="582"/>
      <c r="E23" s="596"/>
      <c r="F23" s="92" t="s">
        <v>323</v>
      </c>
      <c r="G23" s="614"/>
    </row>
    <row r="24" spans="2:7" ht="45.75" customHeight="1" x14ac:dyDescent="0.25">
      <c r="B24" s="573" t="s">
        <v>725</v>
      </c>
      <c r="C24" s="589" t="s">
        <v>386</v>
      </c>
      <c r="D24" s="589" t="s">
        <v>277</v>
      </c>
      <c r="E24" s="589" t="s">
        <v>726</v>
      </c>
      <c r="F24" s="112" t="s">
        <v>344</v>
      </c>
      <c r="G24" s="597" t="s">
        <v>698</v>
      </c>
    </row>
    <row r="25" spans="2:7" x14ac:dyDescent="0.25">
      <c r="B25" s="579"/>
      <c r="C25" s="581"/>
      <c r="D25" s="581"/>
      <c r="E25" s="581"/>
      <c r="F25" s="112" t="s">
        <v>727</v>
      </c>
      <c r="G25" s="598"/>
    </row>
    <row r="26" spans="2:7" ht="76.5" customHeight="1" x14ac:dyDescent="0.25">
      <c r="B26" s="579"/>
      <c r="C26" s="581"/>
      <c r="D26" s="581"/>
      <c r="E26" s="589" t="s">
        <v>728</v>
      </c>
      <c r="F26" s="104" t="s">
        <v>351</v>
      </c>
      <c r="G26" s="598"/>
    </row>
    <row r="27" spans="2:7" x14ac:dyDescent="0.25">
      <c r="B27" s="579"/>
      <c r="C27" s="582"/>
      <c r="D27" s="581"/>
      <c r="E27" s="582"/>
      <c r="F27" s="106" t="s">
        <v>729</v>
      </c>
      <c r="G27" s="598"/>
    </row>
    <row r="28" spans="2:7" ht="45.75" customHeight="1" x14ac:dyDescent="0.25">
      <c r="B28" s="579"/>
      <c r="C28" s="607" t="s">
        <v>699</v>
      </c>
      <c r="D28" s="581"/>
      <c r="E28" s="589" t="s">
        <v>730</v>
      </c>
      <c r="F28" s="104" t="s">
        <v>344</v>
      </c>
      <c r="G28" s="598"/>
    </row>
    <row r="29" spans="2:7" x14ac:dyDescent="0.25">
      <c r="B29" s="579"/>
      <c r="C29" s="608"/>
      <c r="D29" s="581"/>
      <c r="E29" s="582"/>
      <c r="F29" s="106" t="s">
        <v>727</v>
      </c>
      <c r="G29" s="598"/>
    </row>
    <row r="30" spans="2:7" ht="60.75" customHeight="1" x14ac:dyDescent="0.25">
      <c r="B30" s="579"/>
      <c r="C30" s="608"/>
      <c r="D30" s="581"/>
      <c r="E30" s="589" t="s">
        <v>731</v>
      </c>
      <c r="F30" s="104" t="s">
        <v>351</v>
      </c>
      <c r="G30" s="598"/>
    </row>
    <row r="31" spans="2:7" x14ac:dyDescent="0.25">
      <c r="B31" s="579"/>
      <c r="C31" s="609"/>
      <c r="D31" s="581"/>
      <c r="E31" s="582"/>
      <c r="F31" s="106" t="s">
        <v>729</v>
      </c>
      <c r="G31" s="598"/>
    </row>
    <row r="32" spans="2:7" ht="45.75" customHeight="1" x14ac:dyDescent="0.25">
      <c r="B32" s="579"/>
      <c r="C32" s="607" t="s">
        <v>705</v>
      </c>
      <c r="D32" s="581"/>
      <c r="E32" s="589" t="s">
        <v>730</v>
      </c>
      <c r="F32" s="104" t="s">
        <v>537</v>
      </c>
      <c r="G32" s="598"/>
    </row>
    <row r="33" spans="2:7" x14ac:dyDescent="0.25">
      <c r="B33" s="579"/>
      <c r="C33" s="608"/>
      <c r="D33" s="581"/>
      <c r="E33" s="582"/>
      <c r="F33" s="106" t="s">
        <v>315</v>
      </c>
      <c r="G33" s="598"/>
    </row>
    <row r="34" spans="2:7" ht="77.25" x14ac:dyDescent="0.25">
      <c r="B34" s="579"/>
      <c r="C34" s="608"/>
      <c r="D34" s="581"/>
      <c r="E34" s="104" t="s">
        <v>731</v>
      </c>
      <c r="F34" s="104" t="s">
        <v>732</v>
      </c>
      <c r="G34" s="598"/>
    </row>
    <row r="35" spans="2:7" x14ac:dyDescent="0.25">
      <c r="B35" s="579"/>
      <c r="C35" s="608"/>
      <c r="D35" s="581"/>
      <c r="E35" s="74"/>
      <c r="F35" s="106" t="s">
        <v>733</v>
      </c>
      <c r="G35" s="598"/>
    </row>
    <row r="36" spans="2:7" ht="27" customHeight="1" x14ac:dyDescent="0.25">
      <c r="B36" s="579"/>
      <c r="C36" s="622" t="s">
        <v>708</v>
      </c>
      <c r="D36" s="592"/>
      <c r="E36" s="589" t="s">
        <v>730</v>
      </c>
      <c r="F36" s="104" t="s">
        <v>537</v>
      </c>
      <c r="G36" s="598"/>
    </row>
    <row r="37" spans="2:7" ht="27" customHeight="1" x14ac:dyDescent="0.25">
      <c r="B37" s="579"/>
      <c r="C37" s="622"/>
      <c r="D37" s="592"/>
      <c r="E37" s="581"/>
      <c r="F37" s="112" t="s">
        <v>352</v>
      </c>
      <c r="G37" s="598"/>
    </row>
    <row r="38" spans="2:7" ht="33" customHeight="1" x14ac:dyDescent="0.25">
      <c r="B38" s="579"/>
      <c r="C38" s="622"/>
      <c r="D38" s="592"/>
      <c r="E38" s="589" t="s">
        <v>731</v>
      </c>
      <c r="F38" s="104" t="s">
        <v>732</v>
      </c>
      <c r="G38" s="598"/>
    </row>
    <row r="39" spans="2:7" ht="33" customHeight="1" x14ac:dyDescent="0.25">
      <c r="B39" s="574"/>
      <c r="C39" s="622"/>
      <c r="D39" s="593"/>
      <c r="E39" s="582"/>
      <c r="F39" s="106" t="s">
        <v>362</v>
      </c>
      <c r="G39" s="602"/>
    </row>
    <row r="40" spans="2:7" ht="47.25" x14ac:dyDescent="0.25">
      <c r="B40" s="573" t="s">
        <v>734</v>
      </c>
      <c r="C40" s="581" t="s">
        <v>300</v>
      </c>
      <c r="D40" s="589" t="s">
        <v>277</v>
      </c>
      <c r="E40" s="92" t="s">
        <v>735</v>
      </c>
      <c r="F40" s="92" t="s">
        <v>736</v>
      </c>
      <c r="G40" s="597" t="s">
        <v>698</v>
      </c>
    </row>
    <row r="41" spans="2:7" ht="77.25" x14ac:dyDescent="0.25">
      <c r="B41" s="579"/>
      <c r="C41" s="582"/>
      <c r="D41" s="581"/>
      <c r="E41" s="92" t="s">
        <v>737</v>
      </c>
      <c r="F41" s="92" t="s">
        <v>738</v>
      </c>
      <c r="G41" s="598"/>
    </row>
    <row r="42" spans="2:7" ht="47.25" x14ac:dyDescent="0.25">
      <c r="B42" s="579"/>
      <c r="C42" s="607" t="s">
        <v>739</v>
      </c>
      <c r="D42" s="581"/>
      <c r="E42" s="92" t="s">
        <v>735</v>
      </c>
      <c r="F42" s="92" t="s">
        <v>740</v>
      </c>
      <c r="G42" s="598"/>
    </row>
    <row r="43" spans="2:7" ht="77.25" x14ac:dyDescent="0.25">
      <c r="B43" s="574"/>
      <c r="C43" s="608"/>
      <c r="D43" s="581"/>
      <c r="E43" s="104" t="s">
        <v>737</v>
      </c>
      <c r="F43" s="104" t="s">
        <v>741</v>
      </c>
      <c r="G43" s="602"/>
    </row>
    <row r="44" spans="2:7" ht="47.25" x14ac:dyDescent="0.25">
      <c r="B44" s="611" t="s">
        <v>742</v>
      </c>
      <c r="C44" s="619" t="s">
        <v>300</v>
      </c>
      <c r="D44" s="619" t="s">
        <v>277</v>
      </c>
      <c r="E44" s="92" t="s">
        <v>743</v>
      </c>
      <c r="F44" s="92" t="s">
        <v>744</v>
      </c>
      <c r="G44" s="613" t="s">
        <v>698</v>
      </c>
    </row>
    <row r="45" spans="2:7" ht="77.25" x14ac:dyDescent="0.25">
      <c r="B45" s="580"/>
      <c r="C45" s="619"/>
      <c r="D45" s="619"/>
      <c r="E45" s="92" t="s">
        <v>745</v>
      </c>
      <c r="F45" s="92" t="s">
        <v>746</v>
      </c>
      <c r="G45" s="621"/>
    </row>
    <row r="46" spans="2:7" ht="47.25" x14ac:dyDescent="0.25">
      <c r="B46" s="580"/>
      <c r="C46" s="622" t="s">
        <v>739</v>
      </c>
      <c r="D46" s="619"/>
      <c r="E46" s="92" t="s">
        <v>743</v>
      </c>
      <c r="F46" s="92" t="s">
        <v>535</v>
      </c>
      <c r="G46" s="621"/>
    </row>
    <row r="47" spans="2:7" ht="77.25" x14ac:dyDescent="0.25">
      <c r="B47" s="612"/>
      <c r="C47" s="622"/>
      <c r="D47" s="619"/>
      <c r="E47" s="92" t="s">
        <v>745</v>
      </c>
      <c r="F47" s="92" t="s">
        <v>717</v>
      </c>
      <c r="G47" s="614"/>
    </row>
    <row r="48" spans="2:7" ht="45" x14ac:dyDescent="0.25">
      <c r="B48" s="611" t="s">
        <v>747</v>
      </c>
      <c r="C48" s="92" t="s">
        <v>748</v>
      </c>
      <c r="D48" s="619"/>
      <c r="E48" s="92" t="s">
        <v>696</v>
      </c>
      <c r="F48" s="92" t="s">
        <v>749</v>
      </c>
      <c r="G48" s="613" t="s">
        <v>698</v>
      </c>
    </row>
    <row r="49" spans="2:7" ht="64.5" x14ac:dyDescent="0.25">
      <c r="B49" s="580"/>
      <c r="C49" s="622" t="s">
        <v>750</v>
      </c>
      <c r="D49" s="619"/>
      <c r="E49" s="92" t="s">
        <v>751</v>
      </c>
      <c r="F49" s="92" t="s">
        <v>526</v>
      </c>
      <c r="G49" s="621"/>
    </row>
    <row r="50" spans="2:7" ht="32.25" x14ac:dyDescent="0.25">
      <c r="B50" s="580"/>
      <c r="C50" s="622"/>
      <c r="D50" s="619"/>
      <c r="E50" s="92" t="s">
        <v>752</v>
      </c>
      <c r="F50" s="92" t="s">
        <v>753</v>
      </c>
      <c r="G50" s="621"/>
    </row>
    <row r="51" spans="2:7" ht="64.5" x14ac:dyDescent="0.25">
      <c r="B51" s="580"/>
      <c r="C51" s="622" t="s">
        <v>754</v>
      </c>
      <c r="D51" s="619"/>
      <c r="E51" s="92" t="s">
        <v>751</v>
      </c>
      <c r="F51" s="92" t="s">
        <v>755</v>
      </c>
      <c r="G51" s="621"/>
    </row>
    <row r="52" spans="2:7" ht="32.25" x14ac:dyDescent="0.25">
      <c r="B52" s="580"/>
      <c r="C52" s="622"/>
      <c r="D52" s="619"/>
      <c r="E52" s="92" t="s">
        <v>752</v>
      </c>
      <c r="F52" s="92" t="s">
        <v>419</v>
      </c>
      <c r="G52" s="621"/>
    </row>
    <row r="53" spans="2:7" ht="45.75" customHeight="1" x14ac:dyDescent="0.25">
      <c r="B53" s="611" t="s">
        <v>756</v>
      </c>
      <c r="C53" s="589" t="s">
        <v>748</v>
      </c>
      <c r="D53" s="619"/>
      <c r="E53" s="589" t="s">
        <v>757</v>
      </c>
      <c r="F53" s="92" t="s">
        <v>758</v>
      </c>
      <c r="G53" s="613" t="s">
        <v>698</v>
      </c>
    </row>
    <row r="54" spans="2:7" ht="18" x14ac:dyDescent="0.25">
      <c r="B54" s="580"/>
      <c r="C54" s="582"/>
      <c r="D54" s="619"/>
      <c r="E54" s="582"/>
      <c r="F54" s="92" t="s">
        <v>759</v>
      </c>
      <c r="G54" s="621"/>
    </row>
    <row r="55" spans="2:7" ht="45.75" customHeight="1" x14ac:dyDescent="0.25">
      <c r="B55" s="580"/>
      <c r="C55" s="51" t="s">
        <v>760</v>
      </c>
      <c r="D55" s="619"/>
      <c r="E55" s="589" t="s">
        <v>757</v>
      </c>
      <c r="F55" s="92" t="s">
        <v>758</v>
      </c>
      <c r="G55" s="621"/>
    </row>
    <row r="56" spans="2:7" ht="45" x14ac:dyDescent="0.25">
      <c r="B56" s="580"/>
      <c r="C56" s="92" t="s">
        <v>410</v>
      </c>
      <c r="D56" s="619"/>
      <c r="E56" s="582"/>
      <c r="F56" s="92" t="s">
        <v>759</v>
      </c>
      <c r="G56" s="621"/>
    </row>
    <row r="57" spans="2:7" ht="45.75" customHeight="1" x14ac:dyDescent="0.25">
      <c r="B57" s="580"/>
      <c r="C57" s="51" t="s">
        <v>761</v>
      </c>
      <c r="D57" s="619"/>
      <c r="E57" s="589" t="s">
        <v>757</v>
      </c>
      <c r="F57" s="92" t="s">
        <v>762</v>
      </c>
      <c r="G57" s="621"/>
    </row>
    <row r="58" spans="2:7" ht="45" x14ac:dyDescent="0.25">
      <c r="B58" s="580"/>
      <c r="C58" s="92" t="s">
        <v>763</v>
      </c>
      <c r="D58" s="619"/>
      <c r="E58" s="582"/>
      <c r="F58" s="92" t="s">
        <v>764</v>
      </c>
      <c r="G58" s="621"/>
    </row>
    <row r="59" spans="2:7" ht="47.25" x14ac:dyDescent="0.25">
      <c r="B59" s="580"/>
      <c r="C59" s="51" t="s">
        <v>708</v>
      </c>
      <c r="D59" s="619"/>
      <c r="E59" s="92" t="s">
        <v>757</v>
      </c>
      <c r="F59" s="52" t="s">
        <v>765</v>
      </c>
      <c r="G59" s="621"/>
    </row>
    <row r="60" spans="2:7" ht="47.25" x14ac:dyDescent="0.25">
      <c r="B60" s="611" t="s">
        <v>766</v>
      </c>
      <c r="C60" s="92" t="s">
        <v>410</v>
      </c>
      <c r="D60" s="619"/>
      <c r="E60" s="92" t="s">
        <v>767</v>
      </c>
      <c r="F60" s="92" t="s">
        <v>768</v>
      </c>
      <c r="G60" s="613" t="s">
        <v>698</v>
      </c>
    </row>
    <row r="61" spans="2:7" ht="47.25" x14ac:dyDescent="0.25">
      <c r="B61" s="612"/>
      <c r="C61" s="43" t="s">
        <v>754</v>
      </c>
      <c r="D61" s="619"/>
      <c r="E61" s="104" t="s">
        <v>767</v>
      </c>
      <c r="F61" s="104" t="s">
        <v>526</v>
      </c>
      <c r="G61" s="614"/>
    </row>
    <row r="62" spans="2:7" ht="47.25" x14ac:dyDescent="0.25">
      <c r="B62" s="615" t="s">
        <v>769</v>
      </c>
      <c r="C62" s="92" t="s">
        <v>410</v>
      </c>
      <c r="D62" s="620"/>
      <c r="E62" s="92" t="s">
        <v>770</v>
      </c>
      <c r="F62" s="92" t="s">
        <v>771</v>
      </c>
      <c r="G62" s="617" t="s">
        <v>698</v>
      </c>
    </row>
    <row r="63" spans="2:7" ht="47.25" x14ac:dyDescent="0.25">
      <c r="B63" s="616"/>
      <c r="C63" s="50" t="s">
        <v>754</v>
      </c>
      <c r="D63" s="601"/>
      <c r="E63" s="124" t="s">
        <v>770</v>
      </c>
      <c r="F63" s="124" t="s">
        <v>772</v>
      </c>
      <c r="G63" s="618"/>
    </row>
    <row r="64" spans="2:7" ht="28.5" customHeight="1" x14ac:dyDescent="0.25">
      <c r="B64" s="565" t="s">
        <v>773</v>
      </c>
      <c r="C64" s="565"/>
      <c r="D64" s="565"/>
      <c r="E64" s="565"/>
      <c r="F64" s="565"/>
      <c r="G64" s="565"/>
    </row>
    <row r="65" spans="2:7" ht="30" customHeight="1" x14ac:dyDescent="0.25">
      <c r="B65" s="32" t="s">
        <v>250</v>
      </c>
      <c r="C65" s="565" t="s">
        <v>710</v>
      </c>
      <c r="D65" s="565"/>
      <c r="E65" s="565"/>
      <c r="F65" s="565"/>
      <c r="G65" s="565"/>
    </row>
    <row r="66" spans="2:7" ht="30" customHeight="1" x14ac:dyDescent="0.25">
      <c r="B66" s="32" t="s">
        <v>252</v>
      </c>
      <c r="C66" s="565" t="s">
        <v>774</v>
      </c>
      <c r="D66" s="565"/>
      <c r="E66" s="565"/>
      <c r="F66" s="565"/>
      <c r="G66" s="565"/>
    </row>
  </sheetData>
  <sheetProtection algorithmName="SHA-512" hashValue="ZvirwIlLWKBcjH1ZeWNK4j8xy0ykN4aVU2EZusQ+fZ4Rxr3el0NOd2Kcj0f94BcEN2yEUwf5ODmu62eIKXCntg==" saltValue="0wz0hX5wVEonjPhMDfrkcw==" spinCount="100000" sheet="1" objects="1" scenarios="1"/>
  <mergeCells count="55">
    <mergeCell ref="B2:G2"/>
    <mergeCell ref="B3:G3"/>
    <mergeCell ref="B5:B23"/>
    <mergeCell ref="E5:E8"/>
    <mergeCell ref="G5:G23"/>
    <mergeCell ref="C6:C11"/>
    <mergeCell ref="D6:D23"/>
    <mergeCell ref="E9:E11"/>
    <mergeCell ref="C12:C17"/>
    <mergeCell ref="E12:E14"/>
    <mergeCell ref="E15:E17"/>
    <mergeCell ref="C18:C23"/>
    <mergeCell ref="E18:E20"/>
    <mergeCell ref="E21:E23"/>
    <mergeCell ref="B24:B39"/>
    <mergeCell ref="C24:C27"/>
    <mergeCell ref="D24:D39"/>
    <mergeCell ref="E24:E25"/>
    <mergeCell ref="G24:G39"/>
    <mergeCell ref="E26:E27"/>
    <mergeCell ref="C28:C31"/>
    <mergeCell ref="E28:E29"/>
    <mergeCell ref="E30:E31"/>
    <mergeCell ref="C32:C35"/>
    <mergeCell ref="E32:E33"/>
    <mergeCell ref="C36:C39"/>
    <mergeCell ref="E36:E37"/>
    <mergeCell ref="E38:E39"/>
    <mergeCell ref="B44:B47"/>
    <mergeCell ref="C44:C45"/>
    <mergeCell ref="D44:D63"/>
    <mergeCell ref="G44:G47"/>
    <mergeCell ref="C46:C47"/>
    <mergeCell ref="B48:B52"/>
    <mergeCell ref="G48:G52"/>
    <mergeCell ref="C49:C50"/>
    <mergeCell ref="C51:C52"/>
    <mergeCell ref="B53:B59"/>
    <mergeCell ref="C53:C54"/>
    <mergeCell ref="E53:E54"/>
    <mergeCell ref="G53:G59"/>
    <mergeCell ref="E55:E56"/>
    <mergeCell ref="E57:E58"/>
    <mergeCell ref="B40:B43"/>
    <mergeCell ref="C40:C41"/>
    <mergeCell ref="D40:D43"/>
    <mergeCell ref="G40:G43"/>
    <mergeCell ref="C42:C43"/>
    <mergeCell ref="C66:G66"/>
    <mergeCell ref="B60:B61"/>
    <mergeCell ref="G60:G61"/>
    <mergeCell ref="B62:B63"/>
    <mergeCell ref="G62:G63"/>
    <mergeCell ref="B64:G64"/>
    <mergeCell ref="C65:G65"/>
  </mergeCells>
  <pageMargins left="0.7" right="0.7" top="0.75" bottom="0.75" header="0.3" footer="0.3"/>
  <pageSetup scale="8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23853-D68B-41F3-B7AC-E63B757A3F16}">
  <sheetPr>
    <tabColor rgb="FFFFFF00"/>
  </sheetPr>
  <dimension ref="B2:G80"/>
  <sheetViews>
    <sheetView view="pageBreakPreview" topLeftCell="A54" zoomScale="60" zoomScaleNormal="100" workbookViewId="0"/>
  </sheetViews>
  <sheetFormatPr defaultColWidth="9.140625" defaultRowHeight="15" x14ac:dyDescent="0.25"/>
  <cols>
    <col min="1" max="1" width="9.140625" style="33"/>
    <col min="2" max="7" width="19" style="33" customWidth="1"/>
    <col min="8" max="16384" width="9.140625" style="33"/>
  </cols>
  <sheetData>
    <row r="2" spans="2:7" x14ac:dyDescent="0.25">
      <c r="B2" s="561" t="s">
        <v>775</v>
      </c>
      <c r="C2" s="561"/>
      <c r="D2" s="561"/>
      <c r="E2" s="561"/>
      <c r="F2" s="561"/>
      <c r="G2" s="561"/>
    </row>
    <row r="3" spans="2:7" ht="38.25" customHeight="1" x14ac:dyDescent="0.25">
      <c r="B3" s="561" t="s">
        <v>776</v>
      </c>
      <c r="C3" s="561"/>
      <c r="D3" s="561"/>
      <c r="E3" s="561"/>
      <c r="F3" s="561"/>
      <c r="G3" s="561"/>
    </row>
    <row r="4" spans="2:7" ht="60" x14ac:dyDescent="0.25">
      <c r="B4" s="36" t="s">
        <v>373</v>
      </c>
      <c r="C4" s="37" t="s">
        <v>777</v>
      </c>
      <c r="D4" s="37" t="s">
        <v>778</v>
      </c>
      <c r="E4" s="37" t="s">
        <v>779</v>
      </c>
      <c r="F4" s="37" t="s">
        <v>780</v>
      </c>
      <c r="G4" s="42" t="s">
        <v>503</v>
      </c>
    </row>
    <row r="5" spans="2:7" x14ac:dyDescent="0.25">
      <c r="B5" s="573" t="s">
        <v>781</v>
      </c>
      <c r="C5" s="589" t="s">
        <v>782</v>
      </c>
      <c r="D5" s="92" t="s">
        <v>783</v>
      </c>
      <c r="E5" s="92" t="s">
        <v>784</v>
      </c>
      <c r="F5" s="589" t="s">
        <v>785</v>
      </c>
      <c r="G5" s="597" t="s">
        <v>786</v>
      </c>
    </row>
    <row r="6" spans="2:7" ht="30" x14ac:dyDescent="0.25">
      <c r="B6" s="579"/>
      <c r="C6" s="581"/>
      <c r="D6" s="51" t="s">
        <v>787</v>
      </c>
      <c r="E6" s="92" t="s">
        <v>788</v>
      </c>
      <c r="F6" s="581"/>
      <c r="G6" s="598"/>
    </row>
    <row r="7" spans="2:7" x14ac:dyDescent="0.25">
      <c r="B7" s="579"/>
      <c r="C7" s="582"/>
      <c r="D7" s="51" t="s">
        <v>789</v>
      </c>
      <c r="E7" s="92" t="s">
        <v>790</v>
      </c>
      <c r="F7" s="581"/>
      <c r="G7" s="598"/>
    </row>
    <row r="8" spans="2:7" x14ac:dyDescent="0.25">
      <c r="B8" s="579"/>
      <c r="C8" s="589" t="s">
        <v>791</v>
      </c>
      <c r="D8" s="92" t="s">
        <v>783</v>
      </c>
      <c r="E8" s="92" t="s">
        <v>792</v>
      </c>
      <c r="F8" s="581"/>
      <c r="G8" s="598"/>
    </row>
    <row r="9" spans="2:7" ht="30" x14ac:dyDescent="0.25">
      <c r="B9" s="579"/>
      <c r="C9" s="581"/>
      <c r="D9" s="51" t="s">
        <v>787</v>
      </c>
      <c r="E9" s="92" t="s">
        <v>793</v>
      </c>
      <c r="F9" s="581"/>
      <c r="G9" s="598"/>
    </row>
    <row r="10" spans="2:7" x14ac:dyDescent="0.25">
      <c r="B10" s="579"/>
      <c r="C10" s="582"/>
      <c r="D10" s="51" t="s">
        <v>789</v>
      </c>
      <c r="E10" s="92" t="s">
        <v>794</v>
      </c>
      <c r="F10" s="582"/>
      <c r="G10" s="598"/>
    </row>
    <row r="11" spans="2:7" ht="17.25" x14ac:dyDescent="0.25">
      <c r="B11" s="579"/>
      <c r="C11" s="589" t="s">
        <v>795</v>
      </c>
      <c r="D11" s="92" t="s">
        <v>386</v>
      </c>
      <c r="E11" s="92" t="s">
        <v>796</v>
      </c>
      <c r="F11" s="92" t="s">
        <v>797</v>
      </c>
      <c r="G11" s="598"/>
    </row>
    <row r="12" spans="2:7" ht="30" x14ac:dyDescent="0.25">
      <c r="B12" s="579"/>
      <c r="C12" s="581"/>
      <c r="D12" s="43" t="s">
        <v>798</v>
      </c>
      <c r="E12" s="104" t="s">
        <v>799</v>
      </c>
      <c r="F12" s="589" t="s">
        <v>797</v>
      </c>
      <c r="G12" s="598"/>
    </row>
    <row r="13" spans="2:7" x14ac:dyDescent="0.25">
      <c r="B13" s="579"/>
      <c r="C13" s="582"/>
      <c r="D13" s="51" t="s">
        <v>708</v>
      </c>
      <c r="E13" s="92" t="s">
        <v>800</v>
      </c>
      <c r="F13" s="582"/>
      <c r="G13" s="598"/>
    </row>
    <row r="14" spans="2:7" x14ac:dyDescent="0.25">
      <c r="B14" s="579"/>
      <c r="C14" s="589" t="s">
        <v>801</v>
      </c>
      <c r="D14" s="92" t="s">
        <v>386</v>
      </c>
      <c r="E14" s="92" t="s">
        <v>802</v>
      </c>
      <c r="F14" s="589" t="s">
        <v>803</v>
      </c>
      <c r="G14" s="598"/>
    </row>
    <row r="15" spans="2:7" ht="30" x14ac:dyDescent="0.25">
      <c r="B15" s="579"/>
      <c r="C15" s="581"/>
      <c r="D15" s="51" t="s">
        <v>798</v>
      </c>
      <c r="E15" s="92" t="s">
        <v>793</v>
      </c>
      <c r="F15" s="581"/>
      <c r="G15" s="598"/>
    </row>
    <row r="16" spans="2:7" x14ac:dyDescent="0.25">
      <c r="B16" s="574"/>
      <c r="C16" s="582"/>
      <c r="D16" s="51" t="s">
        <v>708</v>
      </c>
      <c r="E16" s="92" t="s">
        <v>804</v>
      </c>
      <c r="F16" s="582"/>
      <c r="G16" s="598"/>
    </row>
    <row r="17" spans="2:7" x14ac:dyDescent="0.25">
      <c r="B17" s="573" t="s">
        <v>805</v>
      </c>
      <c r="C17" s="589" t="s">
        <v>782</v>
      </c>
      <c r="D17" s="92" t="s">
        <v>783</v>
      </c>
      <c r="E17" s="92" t="s">
        <v>784</v>
      </c>
      <c r="F17" s="589" t="s">
        <v>806</v>
      </c>
      <c r="G17" s="598"/>
    </row>
    <row r="18" spans="2:7" ht="30" x14ac:dyDescent="0.25">
      <c r="B18" s="579"/>
      <c r="C18" s="581"/>
      <c r="D18" s="51" t="s">
        <v>787</v>
      </c>
      <c r="E18" s="92" t="s">
        <v>788</v>
      </c>
      <c r="F18" s="581"/>
      <c r="G18" s="598"/>
    </row>
    <row r="19" spans="2:7" x14ac:dyDescent="0.25">
      <c r="B19" s="579"/>
      <c r="C19" s="582"/>
      <c r="D19" s="51" t="s">
        <v>789</v>
      </c>
      <c r="E19" s="92" t="s">
        <v>790</v>
      </c>
      <c r="F19" s="581"/>
      <c r="G19" s="598"/>
    </row>
    <row r="20" spans="2:7" x14ac:dyDescent="0.25">
      <c r="B20" s="579"/>
      <c r="C20" s="589" t="s">
        <v>791</v>
      </c>
      <c r="D20" s="92" t="s">
        <v>783</v>
      </c>
      <c r="E20" s="92" t="s">
        <v>792</v>
      </c>
      <c r="F20" s="581"/>
      <c r="G20" s="598"/>
    </row>
    <row r="21" spans="2:7" ht="30" x14ac:dyDescent="0.25">
      <c r="B21" s="579"/>
      <c r="C21" s="581"/>
      <c r="D21" s="51" t="s">
        <v>787</v>
      </c>
      <c r="E21" s="92" t="s">
        <v>793</v>
      </c>
      <c r="F21" s="581"/>
      <c r="G21" s="598"/>
    </row>
    <row r="22" spans="2:7" x14ac:dyDescent="0.25">
      <c r="B22" s="579"/>
      <c r="C22" s="582"/>
      <c r="D22" s="51" t="s">
        <v>789</v>
      </c>
      <c r="E22" s="92" t="s">
        <v>794</v>
      </c>
      <c r="F22" s="582"/>
      <c r="G22" s="598"/>
    </row>
    <row r="23" spans="2:7" x14ac:dyDescent="0.25">
      <c r="B23" s="579"/>
      <c r="C23" s="589" t="s">
        <v>795</v>
      </c>
      <c r="D23" s="92" t="s">
        <v>386</v>
      </c>
      <c r="E23" s="92" t="s">
        <v>807</v>
      </c>
      <c r="F23" s="589" t="s">
        <v>797</v>
      </c>
      <c r="G23" s="598"/>
    </row>
    <row r="24" spans="2:7" ht="30" x14ac:dyDescent="0.25">
      <c r="B24" s="579"/>
      <c r="C24" s="581"/>
      <c r="D24" s="51" t="s">
        <v>798</v>
      </c>
      <c r="E24" s="92" t="s">
        <v>808</v>
      </c>
      <c r="F24" s="581"/>
      <c r="G24" s="598"/>
    </row>
    <row r="25" spans="2:7" x14ac:dyDescent="0.25">
      <c r="B25" s="579"/>
      <c r="C25" s="582"/>
      <c r="D25" s="51" t="s">
        <v>708</v>
      </c>
      <c r="E25" s="92" t="s">
        <v>809</v>
      </c>
      <c r="F25" s="582"/>
      <c r="G25" s="598"/>
    </row>
    <row r="26" spans="2:7" x14ac:dyDescent="0.25">
      <c r="B26" s="579"/>
      <c r="C26" s="589" t="s">
        <v>801</v>
      </c>
      <c r="D26" s="92" t="s">
        <v>386</v>
      </c>
      <c r="E26" s="92" t="s">
        <v>802</v>
      </c>
      <c r="F26" s="589" t="s">
        <v>803</v>
      </c>
      <c r="G26" s="598"/>
    </row>
    <row r="27" spans="2:7" ht="30" x14ac:dyDescent="0.25">
      <c r="B27" s="579"/>
      <c r="C27" s="581"/>
      <c r="D27" s="51" t="s">
        <v>798</v>
      </c>
      <c r="E27" s="92" t="s">
        <v>793</v>
      </c>
      <c r="F27" s="581"/>
      <c r="G27" s="598"/>
    </row>
    <row r="28" spans="2:7" x14ac:dyDescent="0.25">
      <c r="B28" s="574"/>
      <c r="C28" s="582"/>
      <c r="D28" s="51" t="s">
        <v>708</v>
      </c>
      <c r="E28" s="92" t="s">
        <v>804</v>
      </c>
      <c r="F28" s="582"/>
      <c r="G28" s="598"/>
    </row>
    <row r="29" spans="2:7" x14ac:dyDescent="0.25">
      <c r="B29" s="573" t="s">
        <v>810</v>
      </c>
      <c r="C29" s="589" t="s">
        <v>782</v>
      </c>
      <c r="D29" s="92" t="s">
        <v>783</v>
      </c>
      <c r="E29" s="92" t="s">
        <v>811</v>
      </c>
      <c r="F29" s="589" t="s">
        <v>806</v>
      </c>
      <c r="G29" s="598"/>
    </row>
    <row r="30" spans="2:7" ht="30" x14ac:dyDescent="0.25">
      <c r="B30" s="579"/>
      <c r="C30" s="581"/>
      <c r="D30" s="51" t="s">
        <v>787</v>
      </c>
      <c r="E30" s="92" t="s">
        <v>812</v>
      </c>
      <c r="F30" s="581"/>
      <c r="G30" s="598"/>
    </row>
    <row r="31" spans="2:7" x14ac:dyDescent="0.25">
      <c r="B31" s="579"/>
      <c r="C31" s="582"/>
      <c r="D31" s="51" t="s">
        <v>789</v>
      </c>
      <c r="E31" s="92" t="s">
        <v>792</v>
      </c>
      <c r="F31" s="581"/>
      <c r="G31" s="598"/>
    </row>
    <row r="32" spans="2:7" x14ac:dyDescent="0.25">
      <c r="B32" s="579"/>
      <c r="C32" s="589" t="s">
        <v>813</v>
      </c>
      <c r="D32" s="92" t="s">
        <v>783</v>
      </c>
      <c r="E32" s="92" t="s">
        <v>814</v>
      </c>
      <c r="F32" s="581"/>
      <c r="G32" s="598"/>
    </row>
    <row r="33" spans="2:7" ht="30" x14ac:dyDescent="0.25">
      <c r="B33" s="579"/>
      <c r="C33" s="581"/>
      <c r="D33" s="51" t="s">
        <v>787</v>
      </c>
      <c r="E33" s="92" t="s">
        <v>784</v>
      </c>
      <c r="F33" s="581"/>
      <c r="G33" s="598"/>
    </row>
    <row r="34" spans="2:7" x14ac:dyDescent="0.25">
      <c r="B34" s="579"/>
      <c r="C34" s="582"/>
      <c r="D34" s="51" t="s">
        <v>789</v>
      </c>
      <c r="E34" s="92" t="s">
        <v>815</v>
      </c>
      <c r="F34" s="582"/>
      <c r="G34" s="598"/>
    </row>
    <row r="35" spans="2:7" x14ac:dyDescent="0.25">
      <c r="B35" s="579"/>
      <c r="C35" s="589" t="s">
        <v>795</v>
      </c>
      <c r="D35" s="92" t="s">
        <v>386</v>
      </c>
      <c r="E35" s="92" t="s">
        <v>816</v>
      </c>
      <c r="F35" s="589" t="s">
        <v>797</v>
      </c>
      <c r="G35" s="598"/>
    </row>
    <row r="36" spans="2:7" ht="30" x14ac:dyDescent="0.25">
      <c r="B36" s="579"/>
      <c r="C36" s="581"/>
      <c r="D36" s="51" t="s">
        <v>798</v>
      </c>
      <c r="E36" s="92" t="s">
        <v>817</v>
      </c>
      <c r="F36" s="581"/>
      <c r="G36" s="598"/>
    </row>
    <row r="37" spans="2:7" x14ac:dyDescent="0.25">
      <c r="B37" s="579"/>
      <c r="C37" s="582"/>
      <c r="D37" s="51" t="s">
        <v>708</v>
      </c>
      <c r="E37" s="92" t="s">
        <v>818</v>
      </c>
      <c r="F37" s="582"/>
      <c r="G37" s="598"/>
    </row>
    <row r="38" spans="2:7" x14ac:dyDescent="0.25">
      <c r="B38" s="579"/>
      <c r="C38" s="589" t="s">
        <v>801</v>
      </c>
      <c r="D38" s="92" t="s">
        <v>386</v>
      </c>
      <c r="E38" s="92" t="s">
        <v>814</v>
      </c>
      <c r="F38" s="589" t="s">
        <v>803</v>
      </c>
      <c r="G38" s="598"/>
    </row>
    <row r="39" spans="2:7" ht="30" x14ac:dyDescent="0.25">
      <c r="B39" s="579"/>
      <c r="C39" s="581"/>
      <c r="D39" s="51" t="s">
        <v>798</v>
      </c>
      <c r="E39" s="92" t="s">
        <v>819</v>
      </c>
      <c r="F39" s="581"/>
      <c r="G39" s="598"/>
    </row>
    <row r="40" spans="2:7" x14ac:dyDescent="0.25">
      <c r="B40" s="574"/>
      <c r="C40" s="582"/>
      <c r="D40" s="51" t="s">
        <v>708</v>
      </c>
      <c r="E40" s="92" t="s">
        <v>820</v>
      </c>
      <c r="F40" s="582"/>
      <c r="G40" s="598"/>
    </row>
    <row r="41" spans="2:7" x14ac:dyDescent="0.25">
      <c r="B41" s="573" t="s">
        <v>821</v>
      </c>
      <c r="C41" s="589" t="s">
        <v>782</v>
      </c>
      <c r="D41" s="92" t="s">
        <v>783</v>
      </c>
      <c r="E41" s="92" t="s">
        <v>822</v>
      </c>
      <c r="F41" s="589" t="s">
        <v>806</v>
      </c>
      <c r="G41" s="598"/>
    </row>
    <row r="42" spans="2:7" ht="30" x14ac:dyDescent="0.25">
      <c r="B42" s="579"/>
      <c r="C42" s="581"/>
      <c r="D42" s="51" t="s">
        <v>787</v>
      </c>
      <c r="E42" s="92" t="s">
        <v>819</v>
      </c>
      <c r="F42" s="581"/>
      <c r="G42" s="598"/>
    </row>
    <row r="43" spans="2:7" x14ac:dyDescent="0.25">
      <c r="B43" s="579"/>
      <c r="C43" s="582"/>
      <c r="D43" s="51" t="s">
        <v>789</v>
      </c>
      <c r="E43" s="92" t="s">
        <v>823</v>
      </c>
      <c r="F43" s="581"/>
      <c r="G43" s="598"/>
    </row>
    <row r="44" spans="2:7" x14ac:dyDescent="0.25">
      <c r="B44" s="579"/>
      <c r="C44" s="589" t="s">
        <v>791</v>
      </c>
      <c r="D44" s="92" t="s">
        <v>783</v>
      </c>
      <c r="E44" s="92" t="s">
        <v>824</v>
      </c>
      <c r="F44" s="581"/>
      <c r="G44" s="598"/>
    </row>
    <row r="45" spans="2:7" ht="30" x14ac:dyDescent="0.25">
      <c r="B45" s="579"/>
      <c r="C45" s="581"/>
      <c r="D45" s="51" t="s">
        <v>787</v>
      </c>
      <c r="E45" s="92" t="s">
        <v>802</v>
      </c>
      <c r="F45" s="581"/>
      <c r="G45" s="598"/>
    </row>
    <row r="46" spans="2:7" x14ac:dyDescent="0.25">
      <c r="B46" s="579"/>
      <c r="C46" s="582"/>
      <c r="D46" s="51" t="s">
        <v>789</v>
      </c>
      <c r="E46" s="92" t="s">
        <v>788</v>
      </c>
      <c r="F46" s="582"/>
      <c r="G46" s="598"/>
    </row>
    <row r="47" spans="2:7" x14ac:dyDescent="0.25">
      <c r="B47" s="579"/>
      <c r="C47" s="589" t="s">
        <v>795</v>
      </c>
      <c r="D47" s="92" t="s">
        <v>386</v>
      </c>
      <c r="E47" s="92" t="s">
        <v>825</v>
      </c>
      <c r="F47" s="589" t="s">
        <v>797</v>
      </c>
      <c r="G47" s="598"/>
    </row>
    <row r="48" spans="2:7" ht="30" x14ac:dyDescent="0.25">
      <c r="B48" s="579"/>
      <c r="C48" s="581"/>
      <c r="D48" s="51" t="s">
        <v>798</v>
      </c>
      <c r="E48" s="92" t="s">
        <v>826</v>
      </c>
      <c r="F48" s="581"/>
      <c r="G48" s="598"/>
    </row>
    <row r="49" spans="2:7" x14ac:dyDescent="0.25">
      <c r="B49" s="579"/>
      <c r="C49" s="582"/>
      <c r="D49" s="51" t="s">
        <v>708</v>
      </c>
      <c r="E49" s="92" t="s">
        <v>827</v>
      </c>
      <c r="F49" s="582"/>
      <c r="G49" s="598"/>
    </row>
    <row r="50" spans="2:7" x14ac:dyDescent="0.25">
      <c r="B50" s="579"/>
      <c r="C50" s="589" t="s">
        <v>801</v>
      </c>
      <c r="D50" s="92" t="s">
        <v>386</v>
      </c>
      <c r="E50" s="92" t="s">
        <v>828</v>
      </c>
      <c r="F50" s="589" t="s">
        <v>803</v>
      </c>
      <c r="G50" s="598"/>
    </row>
    <row r="51" spans="2:7" ht="30" x14ac:dyDescent="0.25">
      <c r="B51" s="579"/>
      <c r="C51" s="581"/>
      <c r="D51" s="51" t="s">
        <v>798</v>
      </c>
      <c r="E51" s="92" t="s">
        <v>820</v>
      </c>
      <c r="F51" s="581"/>
      <c r="G51" s="598"/>
    </row>
    <row r="52" spans="2:7" x14ac:dyDescent="0.25">
      <c r="B52" s="574"/>
      <c r="C52" s="582"/>
      <c r="D52" s="51" t="s">
        <v>708</v>
      </c>
      <c r="E52" s="92" t="s">
        <v>829</v>
      </c>
      <c r="F52" s="582"/>
      <c r="G52" s="598"/>
    </row>
    <row r="53" spans="2:7" x14ac:dyDescent="0.25">
      <c r="B53" s="573" t="s">
        <v>830</v>
      </c>
      <c r="C53" s="589" t="s">
        <v>782</v>
      </c>
      <c r="D53" s="92" t="s">
        <v>783</v>
      </c>
      <c r="E53" s="92" t="s">
        <v>831</v>
      </c>
      <c r="F53" s="589" t="s">
        <v>806</v>
      </c>
      <c r="G53" s="598"/>
    </row>
    <row r="54" spans="2:7" ht="30" x14ac:dyDescent="0.25">
      <c r="B54" s="579"/>
      <c r="C54" s="581"/>
      <c r="D54" s="51" t="s">
        <v>787</v>
      </c>
      <c r="E54" s="92" t="s">
        <v>826</v>
      </c>
      <c r="F54" s="581"/>
      <c r="G54" s="598"/>
    </row>
    <row r="55" spans="2:7" x14ac:dyDescent="0.25">
      <c r="B55" s="579"/>
      <c r="C55" s="582"/>
      <c r="D55" s="51" t="s">
        <v>789</v>
      </c>
      <c r="E55" s="92" t="s">
        <v>832</v>
      </c>
      <c r="F55" s="582"/>
      <c r="G55" s="598"/>
    </row>
    <row r="56" spans="2:7" x14ac:dyDescent="0.25">
      <c r="B56" s="579"/>
      <c r="C56" s="589" t="s">
        <v>791</v>
      </c>
      <c r="D56" s="104" t="s">
        <v>783</v>
      </c>
      <c r="E56" s="104" t="s">
        <v>833</v>
      </c>
      <c r="F56" s="589" t="s">
        <v>806</v>
      </c>
      <c r="G56" s="598"/>
    </row>
    <row r="57" spans="2:7" ht="30" x14ac:dyDescent="0.25">
      <c r="B57" s="579"/>
      <c r="C57" s="581"/>
      <c r="D57" s="51" t="s">
        <v>787</v>
      </c>
      <c r="E57" s="92" t="s">
        <v>832</v>
      </c>
      <c r="F57" s="581"/>
      <c r="G57" s="598"/>
    </row>
    <row r="58" spans="2:7" x14ac:dyDescent="0.25">
      <c r="B58" s="579"/>
      <c r="C58" s="582"/>
      <c r="D58" s="51" t="s">
        <v>789</v>
      </c>
      <c r="E58" s="92" t="s">
        <v>834</v>
      </c>
      <c r="F58" s="582"/>
      <c r="G58" s="598"/>
    </row>
    <row r="59" spans="2:7" x14ac:dyDescent="0.25">
      <c r="B59" s="579"/>
      <c r="C59" s="589" t="s">
        <v>795</v>
      </c>
      <c r="D59" s="92" t="s">
        <v>386</v>
      </c>
      <c r="E59" s="92" t="s">
        <v>835</v>
      </c>
      <c r="F59" s="589" t="s">
        <v>797</v>
      </c>
      <c r="G59" s="598"/>
    </row>
    <row r="60" spans="2:7" ht="30" x14ac:dyDescent="0.25">
      <c r="B60" s="579"/>
      <c r="C60" s="581"/>
      <c r="D60" s="51" t="s">
        <v>798</v>
      </c>
      <c r="E60" s="92" t="s">
        <v>836</v>
      </c>
      <c r="F60" s="581"/>
      <c r="G60" s="598"/>
    </row>
    <row r="61" spans="2:7" x14ac:dyDescent="0.25">
      <c r="B61" s="579"/>
      <c r="C61" s="582"/>
      <c r="D61" s="51" t="s">
        <v>708</v>
      </c>
      <c r="E61" s="92" t="s">
        <v>809</v>
      </c>
      <c r="F61" s="582"/>
      <c r="G61" s="598"/>
    </row>
    <row r="62" spans="2:7" x14ac:dyDescent="0.25">
      <c r="B62" s="579"/>
      <c r="C62" s="589" t="s">
        <v>801</v>
      </c>
      <c r="D62" s="92" t="s">
        <v>386</v>
      </c>
      <c r="E62" s="92" t="s">
        <v>837</v>
      </c>
      <c r="F62" s="589" t="s">
        <v>803</v>
      </c>
      <c r="G62" s="598"/>
    </row>
    <row r="63" spans="2:7" ht="30" x14ac:dyDescent="0.25">
      <c r="B63" s="579"/>
      <c r="C63" s="581"/>
      <c r="D63" s="51" t="s">
        <v>798</v>
      </c>
      <c r="E63" s="92" t="s">
        <v>834</v>
      </c>
      <c r="F63" s="581"/>
      <c r="G63" s="598"/>
    </row>
    <row r="64" spans="2:7" x14ac:dyDescent="0.25">
      <c r="B64" s="574"/>
      <c r="C64" s="582"/>
      <c r="D64" s="51" t="s">
        <v>708</v>
      </c>
      <c r="E64" s="92" t="s">
        <v>834</v>
      </c>
      <c r="F64" s="582"/>
      <c r="G64" s="598"/>
    </row>
    <row r="65" spans="2:7" x14ac:dyDescent="0.25">
      <c r="B65" s="573" t="s">
        <v>838</v>
      </c>
      <c r="C65" s="589" t="s">
        <v>782</v>
      </c>
      <c r="D65" s="92" t="s">
        <v>783</v>
      </c>
      <c r="E65" s="92" t="s">
        <v>839</v>
      </c>
      <c r="F65" s="589" t="s">
        <v>806</v>
      </c>
      <c r="G65" s="598"/>
    </row>
    <row r="66" spans="2:7" ht="30" x14ac:dyDescent="0.25">
      <c r="B66" s="579"/>
      <c r="C66" s="581"/>
      <c r="D66" s="51" t="s">
        <v>787</v>
      </c>
      <c r="E66" s="92" t="s">
        <v>840</v>
      </c>
      <c r="F66" s="581"/>
      <c r="G66" s="598"/>
    </row>
    <row r="67" spans="2:7" x14ac:dyDescent="0.25">
      <c r="B67" s="579"/>
      <c r="C67" s="582"/>
      <c r="D67" s="51" t="s">
        <v>789</v>
      </c>
      <c r="E67" s="92" t="s">
        <v>841</v>
      </c>
      <c r="F67" s="581"/>
      <c r="G67" s="598"/>
    </row>
    <row r="68" spans="2:7" x14ac:dyDescent="0.25">
      <c r="B68" s="579"/>
      <c r="C68" s="589" t="s">
        <v>791</v>
      </c>
      <c r="D68" s="92" t="s">
        <v>783</v>
      </c>
      <c r="E68" s="92" t="s">
        <v>837</v>
      </c>
      <c r="F68" s="581"/>
      <c r="G68" s="598"/>
    </row>
    <row r="69" spans="2:7" ht="30" x14ac:dyDescent="0.25">
      <c r="B69" s="579"/>
      <c r="C69" s="581"/>
      <c r="D69" s="51" t="s">
        <v>787</v>
      </c>
      <c r="E69" s="92" t="s">
        <v>796</v>
      </c>
      <c r="F69" s="581"/>
      <c r="G69" s="598"/>
    </row>
    <row r="70" spans="2:7" x14ac:dyDescent="0.25">
      <c r="B70" s="579"/>
      <c r="C70" s="582"/>
      <c r="D70" s="51" t="s">
        <v>789</v>
      </c>
      <c r="E70" s="92" t="s">
        <v>827</v>
      </c>
      <c r="F70" s="582"/>
      <c r="G70" s="598"/>
    </row>
    <row r="71" spans="2:7" x14ac:dyDescent="0.25">
      <c r="B71" s="579"/>
      <c r="C71" s="589" t="s">
        <v>795</v>
      </c>
      <c r="D71" s="92" t="s">
        <v>386</v>
      </c>
      <c r="E71" s="92" t="s">
        <v>842</v>
      </c>
      <c r="F71" s="589" t="s">
        <v>797</v>
      </c>
      <c r="G71" s="598"/>
    </row>
    <row r="72" spans="2:7" ht="30" x14ac:dyDescent="0.25">
      <c r="B72" s="579"/>
      <c r="C72" s="581"/>
      <c r="D72" s="51" t="s">
        <v>798</v>
      </c>
      <c r="E72" s="92" t="s">
        <v>843</v>
      </c>
      <c r="F72" s="581"/>
      <c r="G72" s="598"/>
    </row>
    <row r="73" spans="2:7" x14ac:dyDescent="0.25">
      <c r="B73" s="579"/>
      <c r="C73" s="582"/>
      <c r="D73" s="51" t="s">
        <v>708</v>
      </c>
      <c r="E73" s="92" t="s">
        <v>844</v>
      </c>
      <c r="F73" s="582"/>
      <c r="G73" s="598"/>
    </row>
    <row r="74" spans="2:7" x14ac:dyDescent="0.25">
      <c r="B74" s="579"/>
      <c r="C74" s="89" t="s">
        <v>801</v>
      </c>
      <c r="D74" s="104" t="s">
        <v>386</v>
      </c>
      <c r="E74" s="104" t="s">
        <v>845</v>
      </c>
      <c r="F74" s="589" t="s">
        <v>803</v>
      </c>
      <c r="G74" s="598"/>
    </row>
    <row r="75" spans="2:7" x14ac:dyDescent="0.25">
      <c r="B75" s="579"/>
      <c r="C75" s="89" t="s">
        <v>205</v>
      </c>
      <c r="D75" s="74"/>
      <c r="E75" s="74"/>
      <c r="F75" s="581"/>
      <c r="G75" s="598"/>
    </row>
    <row r="76" spans="2:7" ht="30" x14ac:dyDescent="0.25">
      <c r="B76" s="579"/>
      <c r="C76" s="63"/>
      <c r="D76" s="51" t="s">
        <v>798</v>
      </c>
      <c r="E76" s="92" t="s">
        <v>846</v>
      </c>
      <c r="F76" s="581"/>
      <c r="G76" s="598"/>
    </row>
    <row r="77" spans="2:7" x14ac:dyDescent="0.25">
      <c r="B77" s="578"/>
      <c r="C77" s="83"/>
      <c r="D77" s="53" t="s">
        <v>708</v>
      </c>
      <c r="E77" s="95" t="s">
        <v>846</v>
      </c>
      <c r="F77" s="601"/>
      <c r="G77" s="599"/>
    </row>
    <row r="78" spans="2:7" ht="30.75" customHeight="1" x14ac:dyDescent="0.25">
      <c r="B78" s="606" t="s">
        <v>847</v>
      </c>
      <c r="C78" s="606"/>
      <c r="D78" s="606"/>
      <c r="E78" s="606"/>
      <c r="F78" s="606"/>
      <c r="G78" s="606"/>
    </row>
    <row r="79" spans="2:7" ht="57.75" customHeight="1" x14ac:dyDescent="0.25">
      <c r="B79" s="32" t="s">
        <v>250</v>
      </c>
      <c r="C79" s="565" t="s">
        <v>710</v>
      </c>
      <c r="D79" s="565"/>
      <c r="E79" s="565"/>
      <c r="F79" s="565"/>
      <c r="G79" s="565"/>
    </row>
    <row r="80" spans="2:7" ht="48.75" customHeight="1" x14ac:dyDescent="0.25">
      <c r="B80" s="32" t="s">
        <v>252</v>
      </c>
      <c r="C80" s="565" t="s">
        <v>848</v>
      </c>
      <c r="D80" s="565"/>
      <c r="E80" s="565"/>
      <c r="F80" s="565"/>
      <c r="G80" s="565"/>
    </row>
  </sheetData>
  <sheetProtection algorithmName="SHA-512" hashValue="JQ9zY73MJVhfJ4013x9YQ2olvLqnjx+LH/vNg+aZhWAS3FP/wn0ZjiauYQiFdM9S57F7XBbMvSkZw3tZNbONPA==" saltValue="pFeGU9sGzuqLD40268Ddbw==" spinCount="100000" sheet="1" objects="1" scenarios="1"/>
  <mergeCells count="54">
    <mergeCell ref="B2:G2"/>
    <mergeCell ref="B3:G3"/>
    <mergeCell ref="B5:B16"/>
    <mergeCell ref="C5:C7"/>
    <mergeCell ref="F5:F10"/>
    <mergeCell ref="G5:G77"/>
    <mergeCell ref="C8:C10"/>
    <mergeCell ref="C11:C13"/>
    <mergeCell ref="F12:F13"/>
    <mergeCell ref="C14:C16"/>
    <mergeCell ref="F14:F16"/>
    <mergeCell ref="B17:B28"/>
    <mergeCell ref="C17:C19"/>
    <mergeCell ref="F17:F22"/>
    <mergeCell ref="C20:C22"/>
    <mergeCell ref="C23:C25"/>
    <mergeCell ref="F23:F25"/>
    <mergeCell ref="C26:C28"/>
    <mergeCell ref="F26:F28"/>
    <mergeCell ref="B29:B40"/>
    <mergeCell ref="C29:C31"/>
    <mergeCell ref="F29:F34"/>
    <mergeCell ref="C32:C34"/>
    <mergeCell ref="C35:C37"/>
    <mergeCell ref="F35:F37"/>
    <mergeCell ref="C38:C40"/>
    <mergeCell ref="F38:F40"/>
    <mergeCell ref="B41:B52"/>
    <mergeCell ref="C41:C43"/>
    <mergeCell ref="F41:F46"/>
    <mergeCell ref="C44:C46"/>
    <mergeCell ref="C47:C49"/>
    <mergeCell ref="F47:F49"/>
    <mergeCell ref="C50:C52"/>
    <mergeCell ref="F50:F52"/>
    <mergeCell ref="B53:B64"/>
    <mergeCell ref="C53:C55"/>
    <mergeCell ref="F53:F55"/>
    <mergeCell ref="C56:C58"/>
    <mergeCell ref="F56:F58"/>
    <mergeCell ref="C59:C61"/>
    <mergeCell ref="F59:F61"/>
    <mergeCell ref="C62:C64"/>
    <mergeCell ref="F62:F64"/>
    <mergeCell ref="B78:G78"/>
    <mergeCell ref="C79:G79"/>
    <mergeCell ref="C80:G80"/>
    <mergeCell ref="B65:B77"/>
    <mergeCell ref="C65:C67"/>
    <mergeCell ref="F65:F70"/>
    <mergeCell ref="C68:C70"/>
    <mergeCell ref="C71:C73"/>
    <mergeCell ref="F71:F73"/>
    <mergeCell ref="F74:F77"/>
  </mergeCells>
  <pageMargins left="0.7" right="0.7" top="0.75" bottom="0.75" header="0.3" footer="0.3"/>
  <pageSetup scale="6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CAB2B-7361-4D9F-BCBC-4295E624BDA7}">
  <sheetPr>
    <tabColor rgb="FFFFFF00"/>
  </sheetPr>
  <dimension ref="B2:E11"/>
  <sheetViews>
    <sheetView view="pageBreakPreview" zoomScale="60" zoomScaleNormal="100" workbookViewId="0"/>
  </sheetViews>
  <sheetFormatPr defaultRowHeight="15" x14ac:dyDescent="0.25"/>
  <cols>
    <col min="2" max="5" width="27.28515625" style="54" customWidth="1"/>
  </cols>
  <sheetData>
    <row r="2" spans="2:5" x14ac:dyDescent="0.25">
      <c r="B2" s="561" t="s">
        <v>849</v>
      </c>
      <c r="C2" s="561"/>
      <c r="D2" s="561"/>
      <c r="E2" s="561"/>
    </row>
    <row r="3" spans="2:5" x14ac:dyDescent="0.25">
      <c r="B3" s="561" t="s">
        <v>850</v>
      </c>
      <c r="C3" s="561"/>
      <c r="D3" s="561"/>
      <c r="E3" s="561"/>
    </row>
    <row r="4" spans="2:5" ht="30" x14ac:dyDescent="0.25">
      <c r="B4" s="36" t="s">
        <v>373</v>
      </c>
      <c r="C4" s="37" t="s">
        <v>376</v>
      </c>
      <c r="D4" s="37" t="s">
        <v>377</v>
      </c>
      <c r="E4" s="42" t="s">
        <v>503</v>
      </c>
    </row>
    <row r="5" spans="2:5" ht="30" x14ac:dyDescent="0.25">
      <c r="B5" s="91" t="s">
        <v>851</v>
      </c>
      <c r="C5" s="92" t="s">
        <v>852</v>
      </c>
      <c r="D5" s="92" t="s">
        <v>853</v>
      </c>
      <c r="E5" s="597" t="s">
        <v>854</v>
      </c>
    </row>
    <row r="6" spans="2:5" ht="45" x14ac:dyDescent="0.25">
      <c r="B6" s="91" t="s">
        <v>855</v>
      </c>
      <c r="C6" s="92" t="s">
        <v>856</v>
      </c>
      <c r="D6" s="92" t="s">
        <v>853</v>
      </c>
      <c r="E6" s="598"/>
    </row>
    <row r="7" spans="2:5" ht="45" x14ac:dyDescent="0.25">
      <c r="B7" s="91" t="s">
        <v>857</v>
      </c>
      <c r="C7" s="92" t="s">
        <v>856</v>
      </c>
      <c r="D7" s="92" t="s">
        <v>853</v>
      </c>
      <c r="E7" s="598"/>
    </row>
    <row r="8" spans="2:5" ht="45" x14ac:dyDescent="0.25">
      <c r="B8" s="94" t="s">
        <v>858</v>
      </c>
      <c r="C8" s="95" t="s">
        <v>856</v>
      </c>
      <c r="D8" s="95" t="s">
        <v>853</v>
      </c>
      <c r="E8" s="599"/>
    </row>
    <row r="9" spans="2:5" ht="36" customHeight="1" x14ac:dyDescent="0.25">
      <c r="B9" s="32" t="s">
        <v>250</v>
      </c>
      <c r="C9" s="565" t="s">
        <v>710</v>
      </c>
      <c r="D9" s="565"/>
      <c r="E9" s="565"/>
    </row>
    <row r="10" spans="2:5" ht="36" customHeight="1" x14ac:dyDescent="0.25">
      <c r="B10" s="32" t="s">
        <v>252</v>
      </c>
      <c r="C10" s="565" t="s">
        <v>859</v>
      </c>
      <c r="D10" s="565"/>
      <c r="E10" s="565"/>
    </row>
    <row r="11" spans="2:5" x14ac:dyDescent="0.25">
      <c r="B11" s="63"/>
      <c r="C11" s="63"/>
      <c r="D11" s="63"/>
      <c r="E11" s="63"/>
    </row>
  </sheetData>
  <sheetProtection algorithmName="SHA-512" hashValue="lyLZt82X8/cU4ZBiOxIl25G4xwAhSL2Re6XZkB+1JXRJnszx98GuNrZIsCGB12KV4l4LxKwa5rhpojuxVdBsDw==" saltValue="lTOTjOa0ttVM8mlazz+BcQ==" spinCount="100000" sheet="1" objects="1" scenarios="1"/>
  <mergeCells count="5">
    <mergeCell ref="B2:E2"/>
    <mergeCell ref="B3:E3"/>
    <mergeCell ref="E5:E8"/>
    <mergeCell ref="C9:E9"/>
    <mergeCell ref="C10:E10"/>
  </mergeCells>
  <pageMargins left="0.7" right="0.7" top="0.75" bottom="0.75" header="0.3" footer="0.3"/>
  <pageSetup scale="7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A441D-1D50-4879-B8B3-B32D7771668E}">
  <sheetPr>
    <tabColor rgb="FFFFFF00"/>
  </sheetPr>
  <dimension ref="B2:E16"/>
  <sheetViews>
    <sheetView view="pageBreakPreview" zoomScale="60" zoomScaleNormal="100" workbookViewId="0"/>
  </sheetViews>
  <sheetFormatPr defaultColWidth="9.140625" defaultRowHeight="15" x14ac:dyDescent="0.25"/>
  <cols>
    <col min="1" max="1" width="9.140625" style="24"/>
    <col min="2" max="5" width="25.140625" style="33" customWidth="1"/>
    <col min="6" max="16384" width="9.140625" style="24"/>
  </cols>
  <sheetData>
    <row r="2" spans="2:5" x14ac:dyDescent="0.25">
      <c r="B2" s="561" t="s">
        <v>860</v>
      </c>
      <c r="C2" s="561"/>
      <c r="D2" s="561"/>
      <c r="E2" s="561"/>
    </row>
    <row r="3" spans="2:5" ht="34.5" customHeight="1" x14ac:dyDescent="0.25">
      <c r="B3" s="561" t="s">
        <v>861</v>
      </c>
      <c r="C3" s="561"/>
      <c r="D3" s="561"/>
      <c r="E3" s="561"/>
    </row>
    <row r="4" spans="2:5" ht="30" x14ac:dyDescent="0.25">
      <c r="B4" s="36" t="s">
        <v>373</v>
      </c>
      <c r="C4" s="37" t="s">
        <v>376</v>
      </c>
      <c r="D4" s="37" t="s">
        <v>377</v>
      </c>
      <c r="E4" s="42" t="s">
        <v>503</v>
      </c>
    </row>
    <row r="5" spans="2:5" ht="45" x14ac:dyDescent="0.25">
      <c r="B5" s="91" t="s">
        <v>862</v>
      </c>
      <c r="C5" s="126" t="s">
        <v>863</v>
      </c>
      <c r="D5" s="92" t="s">
        <v>864</v>
      </c>
      <c r="E5" s="597" t="s">
        <v>865</v>
      </c>
    </row>
    <row r="6" spans="2:5" ht="30" x14ac:dyDescent="0.25">
      <c r="B6" s="573" t="s">
        <v>866</v>
      </c>
      <c r="C6" s="92" t="s">
        <v>867</v>
      </c>
      <c r="D6" s="92" t="s">
        <v>868</v>
      </c>
      <c r="E6" s="598"/>
    </row>
    <row r="7" spans="2:5" x14ac:dyDescent="0.25">
      <c r="B7" s="574"/>
      <c r="C7" s="92" t="s">
        <v>869</v>
      </c>
      <c r="D7" s="92" t="s">
        <v>870</v>
      </c>
      <c r="E7" s="598"/>
    </row>
    <row r="8" spans="2:5" ht="30" x14ac:dyDescent="0.25">
      <c r="B8" s="91" t="s">
        <v>871</v>
      </c>
      <c r="C8" s="126" t="s">
        <v>863</v>
      </c>
      <c r="D8" s="92" t="s">
        <v>872</v>
      </c>
      <c r="E8" s="598"/>
    </row>
    <row r="9" spans="2:5" ht="30" x14ac:dyDescent="0.25">
      <c r="B9" s="573" t="s">
        <v>873</v>
      </c>
      <c r="C9" s="92" t="s">
        <v>874</v>
      </c>
      <c r="D9" s="92" t="s">
        <v>875</v>
      </c>
      <c r="E9" s="598"/>
    </row>
    <row r="10" spans="2:5" x14ac:dyDescent="0.25">
      <c r="B10" s="579"/>
      <c r="C10" s="92" t="s">
        <v>876</v>
      </c>
      <c r="D10" s="92" t="s">
        <v>877</v>
      </c>
      <c r="E10" s="598"/>
    </row>
    <row r="11" spans="2:5" x14ac:dyDescent="0.25">
      <c r="B11" s="574"/>
      <c r="C11" s="92" t="s">
        <v>878</v>
      </c>
      <c r="D11" s="92" t="s">
        <v>864</v>
      </c>
      <c r="E11" s="602"/>
    </row>
    <row r="12" spans="2:5" ht="30" x14ac:dyDescent="0.25">
      <c r="B12" s="573" t="s">
        <v>879</v>
      </c>
      <c r="C12" s="92" t="s">
        <v>874</v>
      </c>
      <c r="D12" s="92" t="s">
        <v>880</v>
      </c>
      <c r="E12" s="597" t="s">
        <v>865</v>
      </c>
    </row>
    <row r="13" spans="2:5" x14ac:dyDescent="0.25">
      <c r="B13" s="579"/>
      <c r="C13" s="92" t="s">
        <v>876</v>
      </c>
      <c r="D13" s="92" t="s">
        <v>881</v>
      </c>
      <c r="E13" s="598"/>
    </row>
    <row r="14" spans="2:5" x14ac:dyDescent="0.25">
      <c r="B14" s="578"/>
      <c r="C14" s="95" t="s">
        <v>878</v>
      </c>
      <c r="D14" s="95" t="s">
        <v>882</v>
      </c>
      <c r="E14" s="599"/>
    </row>
    <row r="15" spans="2:5" ht="33.75" customHeight="1" x14ac:dyDescent="0.25">
      <c r="B15" s="32" t="s">
        <v>250</v>
      </c>
      <c r="C15" s="606" t="s">
        <v>710</v>
      </c>
      <c r="D15" s="606"/>
      <c r="E15" s="606"/>
    </row>
    <row r="16" spans="2:5" ht="49.5" customHeight="1" x14ac:dyDescent="0.25">
      <c r="B16" s="32" t="s">
        <v>252</v>
      </c>
      <c r="C16" s="565" t="s">
        <v>883</v>
      </c>
      <c r="D16" s="565"/>
      <c r="E16" s="565"/>
    </row>
  </sheetData>
  <sheetProtection algorithmName="SHA-512" hashValue="xfHnmO68TuERgUzGkIDCwMWrQH0LumW1sQGUNJD8TYE1tq56atfQUGZscrIM8WuBqYzNlX6i9cT26DJYHmaRlQ==" saltValue="IJiWAcjdeT2b1Vc+LWqZ6Q==" spinCount="100000" sheet="1" objects="1" scenarios="1"/>
  <mergeCells count="9">
    <mergeCell ref="C15:E15"/>
    <mergeCell ref="C16:E16"/>
    <mergeCell ref="B2:E2"/>
    <mergeCell ref="B3:E3"/>
    <mergeCell ref="E5:E11"/>
    <mergeCell ref="B6:B7"/>
    <mergeCell ref="B9:B11"/>
    <mergeCell ref="B12:B14"/>
    <mergeCell ref="E12:E14"/>
  </mergeCells>
  <pageMargins left="0.7" right="0.7" top="0.75" bottom="0.75" header="0.3" footer="0.3"/>
  <pageSetup scale="7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8B2A5-3727-4BB2-A307-361CFE14B2A3}">
  <sheetPr>
    <tabColor rgb="FFFFFF00"/>
  </sheetPr>
  <dimension ref="B2:E17"/>
  <sheetViews>
    <sheetView view="pageBreakPreview" zoomScale="60" zoomScaleNormal="100" workbookViewId="0"/>
  </sheetViews>
  <sheetFormatPr defaultColWidth="9.140625" defaultRowHeight="15" x14ac:dyDescent="0.25"/>
  <cols>
    <col min="1" max="1" width="9.140625" style="33"/>
    <col min="2" max="5" width="21.42578125" style="33" customWidth="1"/>
    <col min="6" max="16384" width="9.140625" style="33"/>
  </cols>
  <sheetData>
    <row r="2" spans="2:5" x14ac:dyDescent="0.25">
      <c r="B2" s="561" t="s">
        <v>884</v>
      </c>
      <c r="C2" s="561"/>
      <c r="D2" s="561"/>
      <c r="E2" s="561"/>
    </row>
    <row r="3" spans="2:5" ht="33" customHeight="1" x14ac:dyDescent="0.25">
      <c r="B3" s="561" t="s">
        <v>885</v>
      </c>
      <c r="C3" s="561"/>
      <c r="D3" s="561"/>
      <c r="E3" s="561"/>
    </row>
    <row r="4" spans="2:5" ht="30" x14ac:dyDescent="0.25">
      <c r="B4" s="36" t="s">
        <v>373</v>
      </c>
      <c r="C4" s="37" t="s">
        <v>376</v>
      </c>
      <c r="D4" s="37" t="s">
        <v>377</v>
      </c>
      <c r="E4" s="42" t="s">
        <v>503</v>
      </c>
    </row>
    <row r="5" spans="2:5" x14ac:dyDescent="0.25">
      <c r="B5" s="573" t="s">
        <v>862</v>
      </c>
      <c r="C5" s="623" t="s">
        <v>863</v>
      </c>
      <c r="D5" s="589" t="s">
        <v>886</v>
      </c>
      <c r="E5" s="93" t="s">
        <v>865</v>
      </c>
    </row>
    <row r="6" spans="2:5" x14ac:dyDescent="0.25">
      <c r="B6" s="574"/>
      <c r="C6" s="582"/>
      <c r="D6" s="582"/>
      <c r="E6" s="93" t="s">
        <v>865</v>
      </c>
    </row>
    <row r="7" spans="2:5" ht="30" x14ac:dyDescent="0.25">
      <c r="B7" s="573" t="s">
        <v>866</v>
      </c>
      <c r="C7" s="92" t="s">
        <v>867</v>
      </c>
      <c r="D7" s="92" t="s">
        <v>887</v>
      </c>
      <c r="E7" s="597" t="s">
        <v>865</v>
      </c>
    </row>
    <row r="8" spans="2:5" x14ac:dyDescent="0.25">
      <c r="B8" s="574"/>
      <c r="C8" s="92" t="s">
        <v>869</v>
      </c>
      <c r="D8" s="92" t="s">
        <v>888</v>
      </c>
      <c r="E8" s="602"/>
    </row>
    <row r="9" spans="2:5" ht="30" x14ac:dyDescent="0.25">
      <c r="B9" s="91" t="s">
        <v>871</v>
      </c>
      <c r="C9" s="126" t="s">
        <v>863</v>
      </c>
      <c r="D9" s="92" t="s">
        <v>889</v>
      </c>
      <c r="E9" s="93" t="s">
        <v>865</v>
      </c>
    </row>
    <row r="10" spans="2:5" ht="30" x14ac:dyDescent="0.25">
      <c r="B10" s="573" t="s">
        <v>873</v>
      </c>
      <c r="C10" s="92" t="s">
        <v>874</v>
      </c>
      <c r="D10" s="92" t="s">
        <v>886</v>
      </c>
      <c r="E10" s="597" t="s">
        <v>865</v>
      </c>
    </row>
    <row r="11" spans="2:5" x14ac:dyDescent="0.25">
      <c r="B11" s="579"/>
      <c r="C11" s="92" t="s">
        <v>876</v>
      </c>
      <c r="D11" s="92" t="s">
        <v>890</v>
      </c>
      <c r="E11" s="598"/>
    </row>
    <row r="12" spans="2:5" x14ac:dyDescent="0.25">
      <c r="B12" s="574"/>
      <c r="C12" s="92" t="s">
        <v>878</v>
      </c>
      <c r="D12" s="92" t="s">
        <v>875</v>
      </c>
      <c r="E12" s="602"/>
    </row>
    <row r="13" spans="2:5" ht="30" x14ac:dyDescent="0.25">
      <c r="B13" s="573" t="s">
        <v>879</v>
      </c>
      <c r="C13" s="92" t="s">
        <v>874</v>
      </c>
      <c r="D13" s="92" t="s">
        <v>891</v>
      </c>
      <c r="E13" s="597" t="s">
        <v>865</v>
      </c>
    </row>
    <row r="14" spans="2:5" x14ac:dyDescent="0.25">
      <c r="B14" s="579"/>
      <c r="C14" s="92" t="s">
        <v>876</v>
      </c>
      <c r="D14" s="92" t="s">
        <v>892</v>
      </c>
      <c r="E14" s="598"/>
    </row>
    <row r="15" spans="2:5" x14ac:dyDescent="0.25">
      <c r="B15" s="578"/>
      <c r="C15" s="95" t="s">
        <v>878</v>
      </c>
      <c r="D15" s="95" t="s">
        <v>893</v>
      </c>
      <c r="E15" s="599"/>
    </row>
    <row r="16" spans="2:5" ht="52.5" customHeight="1" x14ac:dyDescent="0.25">
      <c r="B16" s="32" t="s">
        <v>250</v>
      </c>
      <c r="C16" s="565" t="s">
        <v>710</v>
      </c>
      <c r="D16" s="565"/>
      <c r="E16" s="565"/>
    </row>
    <row r="17" spans="2:5" ht="52.5" customHeight="1" x14ac:dyDescent="0.25">
      <c r="B17" s="32" t="s">
        <v>252</v>
      </c>
      <c r="C17" s="565" t="s">
        <v>894</v>
      </c>
      <c r="D17" s="565"/>
      <c r="E17" s="565"/>
    </row>
  </sheetData>
  <sheetProtection algorithmName="SHA-512" hashValue="4n1mJ9DOTjb5vrlhfZGCe4ojtZcjfHjZzTXUBV1+8k5Cl/OYYDaLzMnYBvIWEEmfIyTLSoamSiVC88GbcC+yLQ==" saltValue="ggEIpt62KSESqJ7Rx+vHBw==" spinCount="100000" sheet="1" objects="1" scenarios="1"/>
  <mergeCells count="13">
    <mergeCell ref="C17:E17"/>
    <mergeCell ref="B2:E2"/>
    <mergeCell ref="B3:E3"/>
    <mergeCell ref="B5:B6"/>
    <mergeCell ref="C5:C6"/>
    <mergeCell ref="D5:D6"/>
    <mergeCell ref="B7:B8"/>
    <mergeCell ref="E7:E8"/>
    <mergeCell ref="B10:B12"/>
    <mergeCell ref="E10:E12"/>
    <mergeCell ref="B13:B15"/>
    <mergeCell ref="E13:E15"/>
    <mergeCell ref="C16:E16"/>
  </mergeCells>
  <pageMargins left="0.7" right="0.7" top="0.75" bottom="0.75" header="0.3" footer="0.3"/>
  <pageSetup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9BCD-5283-4589-B7BF-35EB24E66863}">
  <sheetPr>
    <pageSetUpPr fitToPage="1"/>
  </sheetPr>
  <dimension ref="A1:K415"/>
  <sheetViews>
    <sheetView zoomScale="115" zoomScaleNormal="115" zoomScaleSheetLayoutView="100" workbookViewId="0">
      <selection activeCell="H40" sqref="H40:J40"/>
    </sheetView>
  </sheetViews>
  <sheetFormatPr defaultRowHeight="15" x14ac:dyDescent="0.25"/>
  <cols>
    <col min="1" max="1" width="15.5703125" customWidth="1"/>
    <col min="2" max="2" width="48.140625" customWidth="1"/>
    <col min="3" max="3" width="11.42578125" style="249" customWidth="1"/>
    <col min="4" max="4" width="17.140625" style="249" customWidth="1"/>
    <col min="5" max="5" width="10.5703125" style="249" customWidth="1"/>
    <col min="6" max="6" width="16" customWidth="1"/>
    <col min="7" max="7" width="9.140625" style="249"/>
    <col min="8" max="8" width="10.85546875" style="249" customWidth="1"/>
    <col min="9" max="9" width="11.5703125" style="249" customWidth="1"/>
    <col min="10" max="10" width="19.42578125" style="249" customWidth="1"/>
    <col min="11" max="11" width="9.140625" hidden="1" customWidth="1"/>
  </cols>
  <sheetData>
    <row r="1" spans="1:10" ht="67.5" customHeight="1" x14ac:dyDescent="0.25">
      <c r="A1" s="661" t="s">
        <v>187</v>
      </c>
      <c r="B1" s="661"/>
      <c r="C1" s="661"/>
      <c r="D1" s="661"/>
      <c r="E1" s="661"/>
      <c r="F1" s="61"/>
      <c r="G1" s="260"/>
      <c r="H1" s="663" t="s">
        <v>1</v>
      </c>
      <c r="I1" s="663"/>
      <c r="J1" s="663"/>
    </row>
    <row r="2" spans="1:10" ht="36.75" customHeight="1" x14ac:dyDescent="0.25">
      <c r="A2" s="662" t="s">
        <v>1710</v>
      </c>
      <c r="B2" s="662"/>
      <c r="C2" s="662"/>
      <c r="D2" s="662"/>
      <c r="E2" s="662"/>
      <c r="F2" s="662"/>
      <c r="G2" s="662"/>
      <c r="H2" s="662"/>
      <c r="I2" s="662"/>
      <c r="J2" s="662"/>
    </row>
    <row r="3" spans="1:10" ht="102.95" customHeight="1" x14ac:dyDescent="0.25">
      <c r="A3" s="534" t="s">
        <v>188</v>
      </c>
      <c r="B3" s="534"/>
      <c r="C3" s="534"/>
      <c r="D3" s="534"/>
      <c r="E3" s="534"/>
      <c r="F3" s="534"/>
      <c r="J3" s="263"/>
    </row>
    <row r="4" spans="1:10" ht="45" x14ac:dyDescent="0.25">
      <c r="A4" s="297" t="s">
        <v>189</v>
      </c>
      <c r="B4" s="297" t="s">
        <v>190</v>
      </c>
      <c r="C4" s="297" t="s">
        <v>191</v>
      </c>
      <c r="D4" s="297" t="s">
        <v>192</v>
      </c>
      <c r="E4" s="297" t="s">
        <v>193</v>
      </c>
      <c r="F4" s="297" t="s">
        <v>194</v>
      </c>
      <c r="G4" s="297" t="s">
        <v>195</v>
      </c>
      <c r="H4" s="297" t="s">
        <v>196</v>
      </c>
      <c r="I4" s="297" t="s">
        <v>197</v>
      </c>
      <c r="J4" s="297" t="s">
        <v>198</v>
      </c>
    </row>
    <row r="5" spans="1:10" x14ac:dyDescent="0.25">
      <c r="A5" s="6"/>
      <c r="B5" s="268"/>
      <c r="C5" s="265"/>
      <c r="D5" s="250" t="str">
        <f t="shared" ref="D5:D25" si="0">IFERROR(_xlfn.XLOOKUP(B5,$B$306:$B$412,$F$306:$F$412),"-")</f>
        <v>-</v>
      </c>
      <c r="E5" s="250" t="str">
        <f t="shared" ref="E5:E25" si="1">IFERROR(IF(D5="","",C5*D5),"")</f>
        <v/>
      </c>
      <c r="F5" s="6"/>
      <c r="G5" s="254"/>
      <c r="H5" s="254"/>
      <c r="I5" s="250" t="str">
        <f>IF(H5="","",G5*H5)</f>
        <v/>
      </c>
      <c r="J5" s="250" t="str">
        <f>IF(I5="","",I5/C5)</f>
        <v/>
      </c>
    </row>
    <row r="6" spans="1:10" x14ac:dyDescent="0.25">
      <c r="A6" s="7"/>
      <c r="B6" s="268"/>
      <c r="C6" s="265"/>
      <c r="D6" s="250" t="str">
        <f t="shared" si="0"/>
        <v>-</v>
      </c>
      <c r="E6" s="250" t="str">
        <f t="shared" si="1"/>
        <v/>
      </c>
      <c r="F6" s="6"/>
      <c r="G6" s="254"/>
      <c r="H6" s="254"/>
      <c r="I6" s="250" t="str">
        <f t="shared" ref="I6:I25" si="2">IF(H6="","",G6*H6)</f>
        <v/>
      </c>
      <c r="J6" s="250" t="str">
        <f t="shared" ref="J6:J25" si="3">IF(I6="","",I6/C6)</f>
        <v/>
      </c>
    </row>
    <row r="7" spans="1:10" x14ac:dyDescent="0.25">
      <c r="A7" s="6"/>
      <c r="B7" s="268"/>
      <c r="C7" s="265"/>
      <c r="D7" s="250" t="str">
        <f t="shared" si="0"/>
        <v>-</v>
      </c>
      <c r="E7" s="250" t="str">
        <f t="shared" si="1"/>
        <v/>
      </c>
      <c r="F7" s="6"/>
      <c r="G7" s="254"/>
      <c r="H7" s="254"/>
      <c r="I7" s="250" t="str">
        <f t="shared" si="2"/>
        <v/>
      </c>
      <c r="J7" s="250" t="str">
        <f t="shared" si="3"/>
        <v/>
      </c>
    </row>
    <row r="8" spans="1:10" x14ac:dyDescent="0.25">
      <c r="A8" s="6"/>
      <c r="B8" s="268"/>
      <c r="C8" s="265"/>
      <c r="D8" s="250" t="str">
        <f t="shared" si="0"/>
        <v>-</v>
      </c>
      <c r="E8" s="250" t="str">
        <f t="shared" si="1"/>
        <v/>
      </c>
      <c r="F8" s="6"/>
      <c r="G8" s="254"/>
      <c r="H8" s="254"/>
      <c r="I8" s="250" t="str">
        <f t="shared" si="2"/>
        <v/>
      </c>
      <c r="J8" s="250" t="str">
        <f t="shared" si="3"/>
        <v/>
      </c>
    </row>
    <row r="9" spans="1:10" x14ac:dyDescent="0.25">
      <c r="A9" s="6"/>
      <c r="B9" s="268"/>
      <c r="C9" s="265"/>
      <c r="D9" s="250" t="str">
        <f t="shared" si="0"/>
        <v>-</v>
      </c>
      <c r="E9" s="250" t="str">
        <f t="shared" si="1"/>
        <v/>
      </c>
      <c r="F9" s="6"/>
      <c r="G9" s="254"/>
      <c r="H9" s="254"/>
      <c r="I9" s="250" t="str">
        <f t="shared" si="2"/>
        <v/>
      </c>
      <c r="J9" s="250" t="str">
        <f t="shared" si="3"/>
        <v/>
      </c>
    </row>
    <row r="10" spans="1:10" x14ac:dyDescent="0.25">
      <c r="A10" s="6"/>
      <c r="B10" s="268"/>
      <c r="C10" s="265"/>
      <c r="D10" s="250" t="str">
        <f t="shared" si="0"/>
        <v>-</v>
      </c>
      <c r="E10" s="250" t="str">
        <f t="shared" si="1"/>
        <v/>
      </c>
      <c r="F10" s="6"/>
      <c r="G10" s="254"/>
      <c r="H10" s="254"/>
      <c r="I10" s="250" t="str">
        <f t="shared" si="2"/>
        <v/>
      </c>
      <c r="J10" s="250" t="str">
        <f t="shared" si="3"/>
        <v/>
      </c>
    </row>
    <row r="11" spans="1:10" x14ac:dyDescent="0.25">
      <c r="A11" s="6"/>
      <c r="B11" s="268"/>
      <c r="C11" s="265"/>
      <c r="D11" s="250" t="str">
        <f t="shared" si="0"/>
        <v>-</v>
      </c>
      <c r="E11" s="250" t="str">
        <f t="shared" si="1"/>
        <v/>
      </c>
      <c r="F11" s="6"/>
      <c r="G11" s="254"/>
      <c r="H11" s="254"/>
      <c r="I11" s="250" t="str">
        <f t="shared" si="2"/>
        <v/>
      </c>
      <c r="J11" s="250" t="str">
        <f t="shared" si="3"/>
        <v/>
      </c>
    </row>
    <row r="12" spans="1:10" x14ac:dyDescent="0.25">
      <c r="A12" s="6"/>
      <c r="B12" s="268"/>
      <c r="C12" s="265"/>
      <c r="D12" s="250" t="str">
        <f t="shared" si="0"/>
        <v>-</v>
      </c>
      <c r="E12" s="250" t="str">
        <f t="shared" si="1"/>
        <v/>
      </c>
      <c r="F12" s="6"/>
      <c r="G12" s="254"/>
      <c r="H12" s="254"/>
      <c r="I12" s="250" t="str">
        <f t="shared" si="2"/>
        <v/>
      </c>
      <c r="J12" s="250" t="str">
        <f t="shared" si="3"/>
        <v/>
      </c>
    </row>
    <row r="13" spans="1:10" x14ac:dyDescent="0.25">
      <c r="A13" s="6"/>
      <c r="B13" s="268"/>
      <c r="C13" s="265"/>
      <c r="D13" s="250" t="str">
        <f t="shared" si="0"/>
        <v>-</v>
      </c>
      <c r="E13" s="250" t="str">
        <f t="shared" si="1"/>
        <v/>
      </c>
      <c r="F13" s="6"/>
      <c r="G13" s="254"/>
      <c r="H13" s="254"/>
      <c r="I13" s="250" t="str">
        <f t="shared" si="2"/>
        <v/>
      </c>
      <c r="J13" s="250" t="str">
        <f t="shared" si="3"/>
        <v/>
      </c>
    </row>
    <row r="14" spans="1:10" x14ac:dyDescent="0.25">
      <c r="A14" s="6"/>
      <c r="B14" s="268"/>
      <c r="C14" s="265"/>
      <c r="D14" s="250" t="str">
        <f t="shared" si="0"/>
        <v>-</v>
      </c>
      <c r="E14" s="250" t="str">
        <f t="shared" si="1"/>
        <v/>
      </c>
      <c r="F14" s="6"/>
      <c r="G14" s="254"/>
      <c r="H14" s="254"/>
      <c r="I14" s="250" t="str">
        <f t="shared" si="2"/>
        <v/>
      </c>
      <c r="J14" s="250" t="str">
        <f t="shared" si="3"/>
        <v/>
      </c>
    </row>
    <row r="15" spans="1:10" x14ac:dyDescent="0.25">
      <c r="A15" s="6"/>
      <c r="B15" s="268"/>
      <c r="C15" s="265"/>
      <c r="D15" s="250" t="str">
        <f t="shared" si="0"/>
        <v>-</v>
      </c>
      <c r="E15" s="250" t="str">
        <f t="shared" si="1"/>
        <v/>
      </c>
      <c r="F15" s="6"/>
      <c r="G15" s="254"/>
      <c r="H15" s="254"/>
      <c r="I15" s="250" t="str">
        <f t="shared" si="2"/>
        <v/>
      </c>
      <c r="J15" s="250" t="str">
        <f t="shared" si="3"/>
        <v/>
      </c>
    </row>
    <row r="16" spans="1:10" x14ac:dyDescent="0.25">
      <c r="A16" s="6"/>
      <c r="B16" s="268"/>
      <c r="C16" s="265"/>
      <c r="D16" s="250" t="str">
        <f t="shared" si="0"/>
        <v>-</v>
      </c>
      <c r="E16" s="250" t="str">
        <f t="shared" si="1"/>
        <v/>
      </c>
      <c r="F16" s="6"/>
      <c r="G16" s="254"/>
      <c r="H16" s="254"/>
      <c r="I16" s="250" t="str">
        <f t="shared" si="2"/>
        <v/>
      </c>
      <c r="J16" s="250" t="str">
        <f t="shared" si="3"/>
        <v/>
      </c>
    </row>
    <row r="17" spans="1:10" x14ac:dyDescent="0.25">
      <c r="A17" s="6"/>
      <c r="B17" s="268"/>
      <c r="C17" s="265"/>
      <c r="D17" s="250" t="str">
        <f t="shared" si="0"/>
        <v>-</v>
      </c>
      <c r="E17" s="250" t="str">
        <f t="shared" si="1"/>
        <v/>
      </c>
      <c r="F17" s="6"/>
      <c r="G17" s="254"/>
      <c r="H17" s="254"/>
      <c r="I17" s="250" t="str">
        <f t="shared" si="2"/>
        <v/>
      </c>
      <c r="J17" s="250" t="str">
        <f t="shared" si="3"/>
        <v/>
      </c>
    </row>
    <row r="18" spans="1:10" x14ac:dyDescent="0.25">
      <c r="A18" s="6"/>
      <c r="B18" s="268"/>
      <c r="C18" s="265"/>
      <c r="D18" s="250" t="str">
        <f t="shared" si="0"/>
        <v>-</v>
      </c>
      <c r="E18" s="250" t="str">
        <f t="shared" si="1"/>
        <v/>
      </c>
      <c r="F18" s="6"/>
      <c r="G18" s="254"/>
      <c r="H18" s="254"/>
      <c r="I18" s="250" t="str">
        <f t="shared" si="2"/>
        <v/>
      </c>
      <c r="J18" s="250" t="str">
        <f t="shared" si="3"/>
        <v/>
      </c>
    </row>
    <row r="19" spans="1:10" x14ac:dyDescent="0.25">
      <c r="A19" s="6"/>
      <c r="B19" s="268"/>
      <c r="C19" s="265"/>
      <c r="D19" s="250" t="str">
        <f t="shared" si="0"/>
        <v>-</v>
      </c>
      <c r="E19" s="250" t="str">
        <f t="shared" si="1"/>
        <v/>
      </c>
      <c r="F19" s="6"/>
      <c r="G19" s="254"/>
      <c r="H19" s="254"/>
      <c r="I19" s="250" t="str">
        <f t="shared" si="2"/>
        <v/>
      </c>
      <c r="J19" s="250" t="str">
        <f t="shared" si="3"/>
        <v/>
      </c>
    </row>
    <row r="20" spans="1:10" x14ac:dyDescent="0.25">
      <c r="A20" s="8"/>
      <c r="B20" s="268"/>
      <c r="C20" s="265"/>
      <c r="D20" s="250" t="str">
        <f t="shared" si="0"/>
        <v>-</v>
      </c>
      <c r="E20" s="250" t="str">
        <f t="shared" si="1"/>
        <v/>
      </c>
      <c r="F20" s="6"/>
      <c r="G20" s="254"/>
      <c r="H20" s="254"/>
      <c r="I20" s="250" t="str">
        <f t="shared" si="2"/>
        <v/>
      </c>
      <c r="J20" s="250" t="str">
        <f t="shared" si="3"/>
        <v/>
      </c>
    </row>
    <row r="21" spans="1:10" x14ac:dyDescent="0.25">
      <c r="A21" s="9"/>
      <c r="B21" s="268"/>
      <c r="C21" s="266"/>
      <c r="D21" s="250" t="str">
        <f t="shared" si="0"/>
        <v>-</v>
      </c>
      <c r="E21" s="250" t="str">
        <f t="shared" si="1"/>
        <v/>
      </c>
      <c r="F21" s="10"/>
      <c r="G21" s="256"/>
      <c r="H21" s="256"/>
      <c r="I21" s="250" t="str">
        <f t="shared" si="2"/>
        <v/>
      </c>
      <c r="J21" s="250" t="str">
        <f t="shared" si="3"/>
        <v/>
      </c>
    </row>
    <row r="22" spans="1:10" x14ac:dyDescent="0.25">
      <c r="A22" s="9"/>
      <c r="B22" s="268"/>
      <c r="C22" s="266"/>
      <c r="D22" s="250" t="str">
        <f t="shared" si="0"/>
        <v>-</v>
      </c>
      <c r="E22" s="250" t="str">
        <f t="shared" si="1"/>
        <v/>
      </c>
      <c r="F22" s="10"/>
      <c r="G22" s="256"/>
      <c r="H22" s="256"/>
      <c r="I22" s="250"/>
      <c r="J22" s="250"/>
    </row>
    <row r="23" spans="1:10" x14ac:dyDescent="0.25">
      <c r="A23" s="9"/>
      <c r="B23" s="268"/>
      <c r="C23" s="266"/>
      <c r="D23" s="250" t="str">
        <f t="shared" si="0"/>
        <v>-</v>
      </c>
      <c r="E23" s="250" t="str">
        <f t="shared" si="1"/>
        <v/>
      </c>
      <c r="F23" s="10"/>
      <c r="G23" s="256"/>
      <c r="H23" s="256"/>
      <c r="I23" s="250"/>
      <c r="J23" s="250"/>
    </row>
    <row r="24" spans="1:10" x14ac:dyDescent="0.25">
      <c r="A24" s="9"/>
      <c r="B24" s="268"/>
      <c r="C24" s="266"/>
      <c r="D24" s="250" t="str">
        <f t="shared" si="0"/>
        <v>-</v>
      </c>
      <c r="E24" s="250" t="str">
        <f t="shared" si="1"/>
        <v/>
      </c>
      <c r="F24" s="10"/>
      <c r="G24" s="256"/>
      <c r="H24" s="256"/>
      <c r="I24" s="250" t="str">
        <f t="shared" si="2"/>
        <v/>
      </c>
      <c r="J24" s="250" t="str">
        <f t="shared" si="3"/>
        <v/>
      </c>
    </row>
    <row r="25" spans="1:10" ht="15.75" thickBot="1" x14ac:dyDescent="0.3">
      <c r="A25" s="11" t="s">
        <v>199</v>
      </c>
      <c r="B25" s="269"/>
      <c r="C25" s="266"/>
      <c r="D25" s="250" t="str">
        <f t="shared" si="0"/>
        <v>-</v>
      </c>
      <c r="E25" s="250" t="str">
        <f t="shared" si="1"/>
        <v/>
      </c>
      <c r="F25" s="10"/>
      <c r="G25" s="256"/>
      <c r="H25" s="256"/>
      <c r="I25" s="250" t="str">
        <f t="shared" si="2"/>
        <v/>
      </c>
      <c r="J25" s="250" t="str">
        <f t="shared" si="3"/>
        <v/>
      </c>
    </row>
    <row r="26" spans="1:10" ht="16.5" thickBot="1" x14ac:dyDescent="0.3">
      <c r="A26" s="12" t="s">
        <v>200</v>
      </c>
      <c r="B26" s="13"/>
      <c r="C26" s="267"/>
      <c r="D26" s="251"/>
      <c r="E26" s="253" cm="1">
        <f t="array" ref="E26">IF(COUNTA(B5:B24)=0, 0, SUM(_xlfn.XLOOKUP(_xlfn.UNIQUE(_xlfn._xlws.FILTER(B5:B24, B5:B24&lt;&gt;"")), B5:B24, E5:E24, 0)))</f>
        <v>0</v>
      </c>
      <c r="F26" s="13"/>
      <c r="G26" s="251"/>
      <c r="H26" s="251"/>
      <c r="I26" s="264">
        <f>SUM(I5:I25)</f>
        <v>0</v>
      </c>
      <c r="J26" s="250"/>
    </row>
    <row r="29" spans="1:10" ht="96.95" customHeight="1" x14ac:dyDescent="0.25">
      <c r="A29" s="534" t="s">
        <v>201</v>
      </c>
      <c r="B29" s="534"/>
      <c r="C29" s="534"/>
      <c r="D29" s="534"/>
      <c r="E29" s="534"/>
      <c r="F29" s="534"/>
    </row>
    <row r="30" spans="1:10" ht="45" x14ac:dyDescent="0.25">
      <c r="A30" s="297" t="s">
        <v>202</v>
      </c>
      <c r="B30" s="297" t="s">
        <v>1706</v>
      </c>
      <c r="C30" s="297" t="s">
        <v>1709</v>
      </c>
      <c r="D30" s="297" t="s">
        <v>192</v>
      </c>
      <c r="E30" s="297" t="s">
        <v>193</v>
      </c>
      <c r="F30" s="297" t="s">
        <v>194</v>
      </c>
      <c r="G30" s="297" t="s">
        <v>195</v>
      </c>
      <c r="H30" s="297" t="s">
        <v>196</v>
      </c>
      <c r="I30" s="297" t="s">
        <v>197</v>
      </c>
    </row>
    <row r="31" spans="1:10" x14ac:dyDescent="0.25">
      <c r="A31" s="6"/>
      <c r="B31" s="6"/>
      <c r="C31" s="258"/>
      <c r="D31" s="257" t="str">
        <f t="shared" ref="D31:D36" si="4">(IFERROR(_xlfn.XLOOKUP(B31,$B$270:$B$301,$C$270:$C$301),"-"))</f>
        <v>-</v>
      </c>
      <c r="E31" s="250" t="str">
        <f>IFERROR(IF(D31="","",C31*D31),"-")</f>
        <v>-</v>
      </c>
      <c r="F31" s="254"/>
      <c r="G31" s="254"/>
      <c r="H31" s="254"/>
      <c r="I31" s="250" t="str">
        <f>IF(H31="","",G31*H31)</f>
        <v/>
      </c>
    </row>
    <row r="32" spans="1:10" x14ac:dyDescent="0.25">
      <c r="A32" s="7"/>
      <c r="B32" s="6"/>
      <c r="C32" s="258"/>
      <c r="D32" s="257" t="str">
        <f t="shared" si="4"/>
        <v>-</v>
      </c>
      <c r="E32" s="250" t="str">
        <f t="shared" ref="E32:E36" si="5">IFERROR(IF(D32="","",C32*D32),"-")</f>
        <v>-</v>
      </c>
      <c r="F32" s="254"/>
      <c r="G32" s="254"/>
      <c r="H32" s="254"/>
      <c r="I32" s="250" t="str">
        <f t="shared" ref="I32:I36" si="6">IF(H32="","",G32*H32)</f>
        <v/>
      </c>
    </row>
    <row r="33" spans="1:10" x14ac:dyDescent="0.25">
      <c r="A33" s="6"/>
      <c r="B33" s="6"/>
      <c r="C33" s="258"/>
      <c r="D33" s="257" t="str">
        <f t="shared" si="4"/>
        <v>-</v>
      </c>
      <c r="E33" s="250" t="str">
        <f t="shared" si="5"/>
        <v>-</v>
      </c>
      <c r="F33" s="254"/>
      <c r="G33" s="254"/>
      <c r="H33" s="254"/>
      <c r="I33" s="250" t="str">
        <f t="shared" si="6"/>
        <v/>
      </c>
    </row>
    <row r="34" spans="1:10" x14ac:dyDescent="0.25">
      <c r="A34" s="6"/>
      <c r="B34" s="6"/>
      <c r="C34" s="258"/>
      <c r="D34" s="257" t="str">
        <f t="shared" si="4"/>
        <v>-</v>
      </c>
      <c r="E34" s="250" t="str">
        <f t="shared" si="5"/>
        <v>-</v>
      </c>
      <c r="F34" s="254"/>
      <c r="G34" s="254"/>
      <c r="H34" s="254"/>
      <c r="I34" s="250" t="str">
        <f t="shared" si="6"/>
        <v/>
      </c>
    </row>
    <row r="35" spans="1:10" x14ac:dyDescent="0.25">
      <c r="A35" s="6"/>
      <c r="B35" s="6"/>
      <c r="C35" s="258"/>
      <c r="D35" s="257" t="str">
        <f t="shared" si="4"/>
        <v>-</v>
      </c>
      <c r="E35" s="250" t="str">
        <f t="shared" si="5"/>
        <v>-</v>
      </c>
      <c r="F35" s="254"/>
      <c r="G35" s="254"/>
      <c r="H35" s="254"/>
      <c r="I35" s="250" t="str">
        <f t="shared" si="6"/>
        <v/>
      </c>
    </row>
    <row r="36" spans="1:10" ht="15.75" thickBot="1" x14ac:dyDescent="0.3">
      <c r="A36" s="11" t="s">
        <v>199</v>
      </c>
      <c r="B36" s="10"/>
      <c r="C36" s="259"/>
      <c r="D36" s="257" t="str">
        <f t="shared" si="4"/>
        <v>-</v>
      </c>
      <c r="E36" s="250" t="str">
        <f t="shared" si="5"/>
        <v>-</v>
      </c>
      <c r="F36" s="254"/>
      <c r="G36" s="254"/>
      <c r="H36" s="254"/>
      <c r="I36" s="252" t="str">
        <f t="shared" si="6"/>
        <v/>
      </c>
    </row>
    <row r="37" spans="1:10" ht="16.5" thickBot="1" x14ac:dyDescent="0.3">
      <c r="A37" s="12" t="s">
        <v>200</v>
      </c>
      <c r="B37" s="13"/>
      <c r="C37" s="251"/>
      <c r="D37" s="251"/>
      <c r="E37" s="253">
        <f>SUMIF(E31:E36,"&gt;0")</f>
        <v>0</v>
      </c>
      <c r="F37" s="255"/>
      <c r="G37" s="261"/>
      <c r="H37" s="262"/>
      <c r="I37" s="264">
        <f>SUM(I31:I36)</f>
        <v>0</v>
      </c>
    </row>
    <row r="40" spans="1:10" ht="67.5" customHeight="1" x14ac:dyDescent="0.25">
      <c r="A40" s="661" t="s">
        <v>187</v>
      </c>
      <c r="B40" s="661"/>
      <c r="C40" s="661"/>
      <c r="D40" s="661"/>
      <c r="E40" s="661"/>
      <c r="F40" s="61"/>
      <c r="G40" s="260"/>
      <c r="H40" s="663" t="s">
        <v>1</v>
      </c>
      <c r="I40" s="664"/>
      <c r="J40" s="664"/>
    </row>
    <row r="41" spans="1:10" ht="36.75" customHeight="1" x14ac:dyDescent="0.25">
      <c r="A41" s="662" t="s">
        <v>1711</v>
      </c>
      <c r="B41" s="662"/>
      <c r="C41" s="662"/>
      <c r="D41" s="662"/>
      <c r="E41" s="662"/>
      <c r="F41" s="662"/>
      <c r="G41" s="662"/>
      <c r="H41" s="662"/>
      <c r="I41" s="662"/>
      <c r="J41"/>
    </row>
    <row r="42" spans="1:10" ht="108.75" customHeight="1" thickBot="1" x14ac:dyDescent="0.3">
      <c r="A42" s="487" t="s">
        <v>1742</v>
      </c>
      <c r="B42" s="487"/>
      <c r="C42" s="487"/>
      <c r="D42" s="487"/>
      <c r="E42" s="487"/>
      <c r="F42" s="487"/>
      <c r="J42"/>
    </row>
    <row r="43" spans="1:10" ht="19.5" customHeight="1" thickBot="1" x14ac:dyDescent="0.3">
      <c r="A43" s="320" t="s">
        <v>1713</v>
      </c>
      <c r="B43" s="323"/>
      <c r="C43" s="321"/>
      <c r="D43" s="275" t="s">
        <v>1728</v>
      </c>
      <c r="E43" s="276" t="str">
        <f>IFERROR(_xlfn.XLOOKUP(B43,C72:F72,C71:F71),"-")</f>
        <v>-</v>
      </c>
      <c r="F43" s="277"/>
      <c r="G43" s="278"/>
      <c r="H43" s="278"/>
      <c r="I43" s="278"/>
      <c r="J43"/>
    </row>
    <row r="44" spans="1:10" ht="45" x14ac:dyDescent="0.25">
      <c r="A44" s="297" t="s">
        <v>1712</v>
      </c>
      <c r="B44" s="322" t="s">
        <v>1714</v>
      </c>
      <c r="C44" s="297" t="s">
        <v>1736</v>
      </c>
      <c r="D44" s="297" t="s">
        <v>192</v>
      </c>
      <c r="E44" s="297" t="s">
        <v>193</v>
      </c>
      <c r="F44" s="297" t="s">
        <v>194</v>
      </c>
      <c r="G44" s="297" t="s">
        <v>195</v>
      </c>
      <c r="H44" s="297" t="s">
        <v>196</v>
      </c>
      <c r="I44" s="297" t="s">
        <v>197</v>
      </c>
      <c r="J44"/>
    </row>
    <row r="45" spans="1:10" x14ac:dyDescent="0.25">
      <c r="A45" s="6"/>
      <c r="B45" s="268"/>
      <c r="C45" s="265"/>
      <c r="D45" s="250" t="str">
        <f>IFERROR(INDEX($C$73:$F$91,MATCH(B45,$B$73:$B$91,0),MATCH($B$43,$C$72:$F$72,0)),"-")</f>
        <v>-</v>
      </c>
      <c r="E45" s="250" t="str">
        <f>IFERROR(IF(D45="","",C45*D45),"-")</f>
        <v>-</v>
      </c>
      <c r="F45" s="6"/>
      <c r="G45" s="254"/>
      <c r="H45" s="254"/>
      <c r="I45" s="250" t="str">
        <f>IF(H45="","",G45*H45)</f>
        <v/>
      </c>
      <c r="J45"/>
    </row>
    <row r="46" spans="1:10" x14ac:dyDescent="0.25">
      <c r="A46" s="7"/>
      <c r="B46" s="268"/>
      <c r="C46" s="265"/>
      <c r="D46" s="250" t="str">
        <f t="shared" ref="D46:D60" si="7">IFERROR(INDEX($C$73:$F$91,MATCH(B46,$B$73:$B$91,0),MATCH($B$43,$C$72:$F$72,0)),"-")</f>
        <v>-</v>
      </c>
      <c r="E46" s="250" t="str">
        <f t="shared" ref="E46:E65" si="8">IFERROR(IF(D46="","",C46*D46),"-")</f>
        <v>-</v>
      </c>
      <c r="F46" s="6"/>
      <c r="G46" s="254"/>
      <c r="H46" s="254"/>
      <c r="I46" s="250" t="str">
        <f t="shared" ref="I46:I66" si="9">IF(H46="","",G46*H46)</f>
        <v/>
      </c>
      <c r="J46"/>
    </row>
    <row r="47" spans="1:10" x14ac:dyDescent="0.25">
      <c r="A47" s="6"/>
      <c r="B47" s="268"/>
      <c r="C47" s="265"/>
      <c r="D47" s="250" t="str">
        <f t="shared" si="7"/>
        <v>-</v>
      </c>
      <c r="E47" s="250" t="str">
        <f t="shared" si="8"/>
        <v>-</v>
      </c>
      <c r="F47" s="6"/>
      <c r="G47" s="254"/>
      <c r="H47" s="254"/>
      <c r="I47" s="250" t="str">
        <f t="shared" si="9"/>
        <v/>
      </c>
      <c r="J47"/>
    </row>
    <row r="48" spans="1:10" x14ac:dyDescent="0.25">
      <c r="A48" s="6"/>
      <c r="B48" s="268"/>
      <c r="C48" s="265"/>
      <c r="D48" s="250" t="str">
        <f t="shared" si="7"/>
        <v>-</v>
      </c>
      <c r="E48" s="250" t="str">
        <f t="shared" si="8"/>
        <v>-</v>
      </c>
      <c r="F48" s="6"/>
      <c r="G48" s="254"/>
      <c r="H48" s="254"/>
      <c r="I48" s="250" t="str">
        <f t="shared" si="9"/>
        <v/>
      </c>
      <c r="J48"/>
    </row>
    <row r="49" spans="1:11" x14ac:dyDescent="0.25">
      <c r="A49" s="6"/>
      <c r="B49" s="268"/>
      <c r="C49" s="265"/>
      <c r="D49" s="250" t="str">
        <f t="shared" si="7"/>
        <v>-</v>
      </c>
      <c r="E49" s="250" t="str">
        <f t="shared" si="8"/>
        <v>-</v>
      </c>
      <c r="F49" s="6"/>
      <c r="G49" s="254"/>
      <c r="H49" s="254"/>
      <c r="I49" s="250" t="str">
        <f t="shared" si="9"/>
        <v/>
      </c>
      <c r="J49"/>
    </row>
    <row r="50" spans="1:11" x14ac:dyDescent="0.25">
      <c r="A50" s="6"/>
      <c r="B50" s="268"/>
      <c r="C50" s="265"/>
      <c r="D50" s="250" t="str">
        <f t="shared" si="7"/>
        <v>-</v>
      </c>
      <c r="E50" s="250" t="str">
        <f t="shared" si="8"/>
        <v>-</v>
      </c>
      <c r="F50" s="6"/>
      <c r="G50" s="254"/>
      <c r="H50" s="254"/>
      <c r="I50" s="250" t="str">
        <f t="shared" si="9"/>
        <v/>
      </c>
      <c r="J50"/>
    </row>
    <row r="51" spans="1:11" x14ac:dyDescent="0.25">
      <c r="A51" s="6"/>
      <c r="B51" s="268"/>
      <c r="C51" s="265"/>
      <c r="D51" s="250" t="str">
        <f t="shared" si="7"/>
        <v>-</v>
      </c>
      <c r="E51" s="250" t="str">
        <f t="shared" si="8"/>
        <v>-</v>
      </c>
      <c r="F51" s="6"/>
      <c r="G51" s="254"/>
      <c r="H51" s="254"/>
      <c r="I51" s="250" t="str">
        <f t="shared" si="9"/>
        <v/>
      </c>
      <c r="J51"/>
    </row>
    <row r="52" spans="1:11" x14ac:dyDescent="0.25">
      <c r="A52" s="6"/>
      <c r="B52" s="268"/>
      <c r="C52" s="265"/>
      <c r="D52" s="250" t="str">
        <f t="shared" si="7"/>
        <v>-</v>
      </c>
      <c r="E52" s="250" t="str">
        <f t="shared" si="8"/>
        <v>-</v>
      </c>
      <c r="F52" s="6"/>
      <c r="G52" s="254"/>
      <c r="H52" s="254"/>
      <c r="I52" s="250" t="str">
        <f t="shared" si="9"/>
        <v/>
      </c>
      <c r="J52"/>
    </row>
    <row r="53" spans="1:11" x14ac:dyDescent="0.25">
      <c r="A53" s="6"/>
      <c r="B53" s="268"/>
      <c r="C53" s="265"/>
      <c r="D53" s="250" t="str">
        <f t="shared" si="7"/>
        <v>-</v>
      </c>
      <c r="E53" s="250" t="str">
        <f t="shared" si="8"/>
        <v>-</v>
      </c>
      <c r="F53" s="6"/>
      <c r="G53" s="254"/>
      <c r="H53" s="254"/>
      <c r="I53" s="250" t="str">
        <f t="shared" si="9"/>
        <v/>
      </c>
      <c r="J53"/>
    </row>
    <row r="54" spans="1:11" x14ac:dyDescent="0.25">
      <c r="A54" s="6"/>
      <c r="B54" s="268"/>
      <c r="C54" s="265"/>
      <c r="D54" s="250" t="str">
        <f t="shared" si="7"/>
        <v>-</v>
      </c>
      <c r="E54" s="250" t="str">
        <f t="shared" si="8"/>
        <v>-</v>
      </c>
      <c r="F54" s="6"/>
      <c r="G54" s="254"/>
      <c r="H54" s="254"/>
      <c r="I54" s="250" t="str">
        <f t="shared" si="9"/>
        <v/>
      </c>
      <c r="J54"/>
    </row>
    <row r="55" spans="1:11" x14ac:dyDescent="0.25">
      <c r="A55" s="6"/>
      <c r="B55" s="268"/>
      <c r="C55" s="265"/>
      <c r="D55" s="250" t="str">
        <f t="shared" si="7"/>
        <v>-</v>
      </c>
      <c r="E55" s="250" t="str">
        <f t="shared" si="8"/>
        <v>-</v>
      </c>
      <c r="F55" s="6"/>
      <c r="G55" s="254"/>
      <c r="H55" s="254"/>
      <c r="I55" s="250" t="str">
        <f t="shared" si="9"/>
        <v/>
      </c>
      <c r="J55"/>
    </row>
    <row r="56" spans="1:11" x14ac:dyDescent="0.25">
      <c r="A56" s="6"/>
      <c r="B56" s="268"/>
      <c r="C56" s="265"/>
      <c r="D56" s="250" t="str">
        <f t="shared" si="7"/>
        <v>-</v>
      </c>
      <c r="E56" s="250" t="str">
        <f t="shared" si="8"/>
        <v>-</v>
      </c>
      <c r="F56" s="6"/>
      <c r="G56" s="254"/>
      <c r="H56" s="254"/>
      <c r="I56" s="250" t="str">
        <f t="shared" si="9"/>
        <v/>
      </c>
      <c r="J56"/>
    </row>
    <row r="57" spans="1:11" x14ac:dyDescent="0.25">
      <c r="A57" s="6"/>
      <c r="B57" s="268"/>
      <c r="C57" s="265"/>
      <c r="D57" s="250" t="str">
        <f t="shared" si="7"/>
        <v>-</v>
      </c>
      <c r="E57" s="250" t="str">
        <f t="shared" si="8"/>
        <v>-</v>
      </c>
      <c r="F57" s="6"/>
      <c r="G57" s="254"/>
      <c r="H57" s="254"/>
      <c r="I57" s="250" t="str">
        <f t="shared" si="9"/>
        <v/>
      </c>
      <c r="J57"/>
    </row>
    <row r="58" spans="1:11" x14ac:dyDescent="0.25">
      <c r="A58" s="6"/>
      <c r="B58" s="268"/>
      <c r="C58" s="265"/>
      <c r="D58" s="250"/>
      <c r="E58" s="250"/>
      <c r="F58" s="6"/>
      <c r="G58" s="254"/>
      <c r="H58" s="254"/>
      <c r="I58" s="250"/>
      <c r="J58"/>
    </row>
    <row r="59" spans="1:11" x14ac:dyDescent="0.25">
      <c r="A59" s="6"/>
      <c r="B59" s="268"/>
      <c r="C59" s="265"/>
      <c r="D59" s="250" t="str">
        <f t="shared" si="7"/>
        <v>-</v>
      </c>
      <c r="E59" s="250" t="str">
        <f t="shared" si="8"/>
        <v>-</v>
      </c>
      <c r="F59" s="6"/>
      <c r="G59" s="254"/>
      <c r="H59" s="254"/>
      <c r="I59" s="250" t="str">
        <f t="shared" si="9"/>
        <v/>
      </c>
      <c r="J59"/>
    </row>
    <row r="60" spans="1:11" x14ac:dyDescent="0.25">
      <c r="A60" s="7" t="s">
        <v>199</v>
      </c>
      <c r="B60" s="268"/>
      <c r="C60" s="265"/>
      <c r="D60" s="250" t="str">
        <f t="shared" si="7"/>
        <v>-</v>
      </c>
      <c r="E60" s="250" t="str">
        <f t="shared" si="8"/>
        <v>-</v>
      </c>
      <c r="F60" s="6"/>
      <c r="G60" s="254"/>
      <c r="H60" s="254"/>
      <c r="I60" s="250" t="str">
        <f t="shared" si="9"/>
        <v/>
      </c>
      <c r="J60"/>
    </row>
    <row r="61" spans="1:11" ht="15" customHeight="1" x14ac:dyDescent="0.25">
      <c r="A61" s="530" t="s">
        <v>1737</v>
      </c>
      <c r="B61" s="531"/>
      <c r="C61" s="531"/>
      <c r="D61" s="531"/>
      <c r="E61" s="531"/>
      <c r="F61" s="531"/>
      <c r="G61" s="531"/>
      <c r="H61" s="531"/>
      <c r="I61" s="532"/>
      <c r="J61" s="272"/>
      <c r="K61" s="270" t="s">
        <v>1738</v>
      </c>
    </row>
    <row r="62" spans="1:11" x14ac:dyDescent="0.25">
      <c r="A62" s="8"/>
      <c r="B62" s="268"/>
      <c r="C62" s="265"/>
      <c r="D62" s="250" t="str">
        <f>IFERROR(INDEX($C$73:$F$91,MATCH(B62,$B$73:$B$91,0),MATCH($B$43,$C$72:$F$72,0)),"-")</f>
        <v>-</v>
      </c>
      <c r="E62" s="250" t="str">
        <f t="shared" si="8"/>
        <v>-</v>
      </c>
      <c r="F62" s="6"/>
      <c r="G62" s="254"/>
      <c r="H62" s="254"/>
      <c r="I62" s="250" t="str">
        <f t="shared" si="9"/>
        <v/>
      </c>
      <c r="K62" s="279" t="e">
        <f>I62-E62</f>
        <v>#VALUE!</v>
      </c>
    </row>
    <row r="63" spans="1:11" x14ac:dyDescent="0.25">
      <c r="A63" s="8"/>
      <c r="B63" s="268"/>
      <c r="C63" s="265"/>
      <c r="D63" s="250" t="str">
        <f>IFERROR(INDEX($C$73:$F$91,MATCH(B63,$B$73:$B$91,0),MATCH($B$43,$C$72:$F$72,0)),"-")</f>
        <v>-</v>
      </c>
      <c r="E63" s="250" t="str">
        <f t="shared" si="8"/>
        <v>-</v>
      </c>
      <c r="F63" s="6"/>
      <c r="G63" s="254"/>
      <c r="H63" s="254"/>
      <c r="I63" s="250" t="str">
        <f t="shared" si="9"/>
        <v/>
      </c>
      <c r="K63" s="279" t="e">
        <f t="shared" ref="K63:K65" si="10">I63-E63</f>
        <v>#VALUE!</v>
      </c>
    </row>
    <row r="64" spans="1:11" x14ac:dyDescent="0.25">
      <c r="A64" s="8"/>
      <c r="B64" s="268"/>
      <c r="C64" s="265"/>
      <c r="D64" s="250" t="str">
        <f>IFERROR(INDEX($C$73:$F$91,MATCH(B64,$B$73:$B$91,0),MATCH($B$43,$C$72:$F$72,0)),"-")</f>
        <v>-</v>
      </c>
      <c r="E64" s="250" t="str">
        <f t="shared" si="8"/>
        <v>-</v>
      </c>
      <c r="F64" s="6"/>
      <c r="G64" s="254"/>
      <c r="H64" s="254"/>
      <c r="I64" s="250" t="str">
        <f t="shared" si="9"/>
        <v/>
      </c>
      <c r="K64" s="279" t="e">
        <f t="shared" si="10"/>
        <v>#VALUE!</v>
      </c>
    </row>
    <row r="65" spans="1:11" x14ac:dyDescent="0.25">
      <c r="A65" s="7" t="s">
        <v>199</v>
      </c>
      <c r="B65" s="268"/>
      <c r="C65" s="265"/>
      <c r="D65" s="250" t="str">
        <f>IFERROR(INDEX($C$73:$F$91,MATCH(B65,$B$73:$B$91,0),MATCH($B$43,$C$72:$F$72,0)),"-")</f>
        <v>-</v>
      </c>
      <c r="E65" s="250" t="str">
        <f t="shared" si="8"/>
        <v>-</v>
      </c>
      <c r="F65" s="6"/>
      <c r="G65" s="254"/>
      <c r="H65" s="254"/>
      <c r="I65" s="250" t="str">
        <f t="shared" si="9"/>
        <v/>
      </c>
      <c r="K65" s="279" t="e">
        <f t="shared" si="10"/>
        <v>#VALUE!</v>
      </c>
    </row>
    <row r="66" spans="1:11" x14ac:dyDescent="0.25">
      <c r="A66" s="524" t="s">
        <v>1739</v>
      </c>
      <c r="B66" s="525"/>
      <c r="C66" s="526"/>
      <c r="D66" s="250"/>
      <c r="E66" s="324">
        <f>SUMIF(K62:K65,"&lt;0")</f>
        <v>0</v>
      </c>
      <c r="F66" s="325"/>
      <c r="G66" s="278"/>
      <c r="H66" s="278"/>
      <c r="I66" s="250" t="str">
        <f t="shared" si="9"/>
        <v/>
      </c>
      <c r="K66" s="279"/>
    </row>
    <row r="67" spans="1:11" ht="15.75" x14ac:dyDescent="0.25">
      <c r="A67" s="527" t="s">
        <v>200</v>
      </c>
      <c r="B67" s="528"/>
      <c r="C67" s="529"/>
      <c r="D67" s="261"/>
      <c r="E67" s="273" cm="1">
        <f t="array" ref="E67">SUM(IF(ISNUMBER(E43:E66),E43:E66,0))</f>
        <v>0</v>
      </c>
      <c r="F67" s="21"/>
      <c r="G67" s="261"/>
      <c r="H67" s="261"/>
      <c r="I67" s="274">
        <f>SUM(I45:I65)</f>
        <v>0</v>
      </c>
      <c r="J67" s="271"/>
    </row>
    <row r="70" spans="1:11" s="298" customFormat="1" x14ac:dyDescent="0.25">
      <c r="C70" s="299"/>
      <c r="D70" s="299"/>
      <c r="E70" s="299"/>
      <c r="F70" s="299"/>
      <c r="G70" s="300"/>
      <c r="H70" s="300"/>
      <c r="I70" s="300"/>
      <c r="J70" s="300"/>
    </row>
    <row r="71" spans="1:11" s="298" customFormat="1" x14ac:dyDescent="0.25">
      <c r="B71" s="298" t="s">
        <v>1715</v>
      </c>
      <c r="C71" s="299">
        <v>160</v>
      </c>
      <c r="D71" s="299">
        <v>280</v>
      </c>
      <c r="E71" s="299">
        <v>400</v>
      </c>
      <c r="F71" s="299">
        <v>560</v>
      </c>
      <c r="G71" s="300"/>
      <c r="H71" s="300"/>
      <c r="I71" s="300"/>
      <c r="J71" s="300"/>
    </row>
    <row r="72" spans="1:11" s="298" customFormat="1" x14ac:dyDescent="0.25">
      <c r="C72" s="300">
        <v>1</v>
      </c>
      <c r="D72" s="300">
        <v>2</v>
      </c>
      <c r="E72" s="300">
        <v>3</v>
      </c>
      <c r="F72" s="300">
        <v>4</v>
      </c>
      <c r="G72" s="300"/>
      <c r="H72" s="300"/>
      <c r="I72" s="300"/>
      <c r="J72" s="300"/>
    </row>
    <row r="73" spans="1:11" s="298" customFormat="1" x14ac:dyDescent="0.25">
      <c r="B73" s="298" t="s">
        <v>1716</v>
      </c>
      <c r="C73" s="299">
        <v>1.4999999999999999E-2</v>
      </c>
      <c r="D73" s="299">
        <v>2.5999999999999999E-2</v>
      </c>
      <c r="E73" s="299">
        <v>3.6999999999999998E-2</v>
      </c>
      <c r="F73" s="299">
        <v>5.1999999999999998E-2</v>
      </c>
      <c r="G73" s="300"/>
      <c r="H73" s="300"/>
      <c r="I73" s="300"/>
      <c r="J73" s="300"/>
    </row>
    <row r="74" spans="1:11" s="298" customFormat="1" x14ac:dyDescent="0.25">
      <c r="B74" s="298" t="s">
        <v>1717</v>
      </c>
      <c r="C74" s="299">
        <v>0.5</v>
      </c>
      <c r="D74" s="299">
        <v>0.5</v>
      </c>
      <c r="E74" s="299">
        <v>0.55000000000000004</v>
      </c>
      <c r="F74" s="299">
        <v>0.6</v>
      </c>
      <c r="G74" s="300"/>
      <c r="H74" s="300"/>
      <c r="I74" s="300"/>
      <c r="J74" s="300"/>
    </row>
    <row r="75" spans="1:11" s="298" customFormat="1" ht="30" x14ac:dyDescent="0.25">
      <c r="B75" s="301" t="s">
        <v>1718</v>
      </c>
      <c r="C75" s="299">
        <v>0.1</v>
      </c>
      <c r="D75" s="299">
        <v>0.1</v>
      </c>
      <c r="E75" s="299">
        <v>0.11</v>
      </c>
      <c r="F75" s="299">
        <v>0.14000000000000001</v>
      </c>
      <c r="G75" s="300"/>
      <c r="H75" s="300"/>
      <c r="I75" s="300"/>
      <c r="J75" s="300"/>
    </row>
    <row r="76" spans="1:11" s="298" customFormat="1" x14ac:dyDescent="0.25">
      <c r="B76" s="298" t="s">
        <v>1719</v>
      </c>
      <c r="C76" s="299">
        <v>0.156</v>
      </c>
      <c r="D76" s="299">
        <v>0.27300000000000002</v>
      </c>
      <c r="E76" s="299">
        <v>0.39</v>
      </c>
      <c r="F76" s="299">
        <v>0.54600000000000004</v>
      </c>
      <c r="G76" s="300"/>
      <c r="H76" s="300"/>
      <c r="I76" s="300"/>
      <c r="J76" s="300"/>
    </row>
    <row r="77" spans="1:11" s="298" customFormat="1" x14ac:dyDescent="0.25">
      <c r="B77" s="298" t="s">
        <v>1720</v>
      </c>
      <c r="C77" s="299">
        <v>0.6</v>
      </c>
      <c r="D77" s="299">
        <v>0.7</v>
      </c>
      <c r="E77" s="299">
        <v>0.7</v>
      </c>
      <c r="F77" s="299">
        <v>0.7</v>
      </c>
      <c r="G77" s="300"/>
      <c r="H77" s="300"/>
      <c r="I77" s="300"/>
      <c r="J77" s="300"/>
    </row>
    <row r="78" spans="1:11" s="298" customFormat="1" x14ac:dyDescent="0.25">
      <c r="B78" s="298" t="s">
        <v>1721</v>
      </c>
      <c r="C78" s="299">
        <v>6.3E-2</v>
      </c>
      <c r="D78" s="299">
        <v>0.11</v>
      </c>
      <c r="E78" s="299">
        <v>0.14000000000000001</v>
      </c>
      <c r="F78" s="299">
        <v>0.21</v>
      </c>
      <c r="G78" s="300"/>
      <c r="H78" s="300"/>
      <c r="I78" s="300"/>
      <c r="J78" s="300"/>
    </row>
    <row r="79" spans="1:11" s="298" customFormat="1" x14ac:dyDescent="0.25">
      <c r="B79" s="298" t="s">
        <v>1722</v>
      </c>
      <c r="C79" s="299">
        <v>1.4E-2</v>
      </c>
      <c r="D79" s="299">
        <v>2.5000000000000001E-2</v>
      </c>
      <c r="E79" s="299">
        <v>3.5999999999999997E-2</v>
      </c>
      <c r="F79" s="299">
        <v>0.04</v>
      </c>
      <c r="G79" s="300"/>
      <c r="H79" s="300"/>
      <c r="I79" s="300"/>
      <c r="J79" s="300"/>
    </row>
    <row r="80" spans="1:11" s="298" customFormat="1" ht="30" x14ac:dyDescent="0.25">
      <c r="B80" s="301" t="s">
        <v>1723</v>
      </c>
      <c r="C80" s="302">
        <v>5.6</v>
      </c>
      <c r="D80" s="302">
        <v>9.8000000000000007</v>
      </c>
      <c r="E80" s="302">
        <v>14</v>
      </c>
      <c r="F80" s="302">
        <v>19.600000000000001</v>
      </c>
      <c r="G80" s="300"/>
      <c r="H80" s="300"/>
      <c r="I80" s="300"/>
      <c r="J80" s="300"/>
    </row>
    <row r="81" spans="2:10" s="298" customFormat="1" x14ac:dyDescent="0.25">
      <c r="B81" s="298" t="s">
        <v>1724</v>
      </c>
      <c r="C81" s="299">
        <v>7.1999999999999995E-2</v>
      </c>
      <c r="D81" s="299">
        <v>0.126</v>
      </c>
      <c r="E81" s="299">
        <v>0.18</v>
      </c>
      <c r="F81" s="299">
        <v>0.252</v>
      </c>
      <c r="G81" s="300"/>
      <c r="H81" s="300"/>
      <c r="I81" s="300"/>
      <c r="J81" s="300"/>
    </row>
    <row r="82" spans="2:10" s="298" customFormat="1" x14ac:dyDescent="0.25">
      <c r="B82" s="298" t="s">
        <v>1725</v>
      </c>
      <c r="C82" s="299">
        <v>0.104</v>
      </c>
      <c r="D82" s="299">
        <v>0.182</v>
      </c>
      <c r="E82" s="299">
        <v>0.26</v>
      </c>
      <c r="F82" s="299">
        <v>0.35</v>
      </c>
      <c r="G82" s="300"/>
      <c r="H82" s="300"/>
      <c r="I82" s="300"/>
      <c r="J82" s="300"/>
    </row>
    <row r="83" spans="2:10" s="298" customFormat="1" x14ac:dyDescent="0.25">
      <c r="B83" s="298" t="s">
        <v>1726</v>
      </c>
      <c r="C83" s="299">
        <v>0.2</v>
      </c>
      <c r="D83" s="299">
        <v>0.35</v>
      </c>
      <c r="E83" s="299">
        <v>0.5</v>
      </c>
      <c r="F83" s="299">
        <v>0.7</v>
      </c>
      <c r="G83" s="300"/>
      <c r="H83" s="300"/>
      <c r="I83" s="300"/>
      <c r="J83" s="300"/>
    </row>
    <row r="84" spans="2:10" s="298" customFormat="1" ht="17.25" customHeight="1" x14ac:dyDescent="0.25">
      <c r="B84" s="303" t="s">
        <v>1729</v>
      </c>
      <c r="C84" s="299">
        <v>7.1999999999999995E-2</v>
      </c>
      <c r="D84" s="299">
        <v>0.126</v>
      </c>
      <c r="E84" s="299">
        <v>0.18</v>
      </c>
      <c r="F84" s="299">
        <v>0.252</v>
      </c>
      <c r="G84" s="300"/>
      <c r="H84" s="300"/>
      <c r="I84" s="300"/>
      <c r="J84" s="300"/>
    </row>
    <row r="85" spans="2:10" s="298" customFormat="1" ht="30" x14ac:dyDescent="0.25">
      <c r="B85" s="301" t="s">
        <v>1727</v>
      </c>
      <c r="C85" s="302">
        <v>0</v>
      </c>
      <c r="D85" s="299">
        <v>7</v>
      </c>
      <c r="E85" s="299">
        <v>7</v>
      </c>
      <c r="F85" s="299">
        <v>14.4</v>
      </c>
      <c r="G85" s="300"/>
      <c r="H85" s="300"/>
      <c r="I85" s="300"/>
      <c r="J85" s="300"/>
    </row>
    <row r="86" spans="2:10" s="298" customFormat="1" x14ac:dyDescent="0.25">
      <c r="B86" s="304" t="s">
        <v>1730</v>
      </c>
      <c r="C86" s="302">
        <v>0</v>
      </c>
      <c r="D86" s="302">
        <v>7.4999999999999997E-2</v>
      </c>
      <c r="E86" s="302">
        <v>0.113</v>
      </c>
      <c r="F86" s="302">
        <v>0.15</v>
      </c>
      <c r="G86" s="300"/>
      <c r="H86" s="300"/>
      <c r="I86" s="300"/>
      <c r="J86" s="300"/>
    </row>
    <row r="87" spans="2:10" s="298" customFormat="1" ht="30" x14ac:dyDescent="0.25">
      <c r="B87" s="304" t="s">
        <v>1731</v>
      </c>
      <c r="C87" s="302">
        <v>90</v>
      </c>
      <c r="D87" s="302">
        <v>90</v>
      </c>
      <c r="E87" s="302">
        <v>90</v>
      </c>
      <c r="F87" s="302">
        <v>90</v>
      </c>
      <c r="G87" s="300"/>
      <c r="H87" s="300"/>
      <c r="I87" s="300"/>
      <c r="J87" s="300"/>
    </row>
    <row r="88" spans="2:10" s="298" customFormat="1" ht="30" x14ac:dyDescent="0.25">
      <c r="B88" s="304" t="s">
        <v>1732</v>
      </c>
      <c r="C88" s="302">
        <v>0.14399999999999999</v>
      </c>
      <c r="D88" s="302">
        <v>0.252</v>
      </c>
      <c r="E88" s="302">
        <v>0.36</v>
      </c>
      <c r="F88" s="302">
        <v>0.504</v>
      </c>
      <c r="G88" s="300"/>
      <c r="H88" s="300"/>
      <c r="I88" s="300"/>
      <c r="J88" s="300"/>
    </row>
    <row r="89" spans="2:10" s="298" customFormat="1" ht="45" x14ac:dyDescent="0.25">
      <c r="B89" s="304" t="s">
        <v>1733</v>
      </c>
      <c r="C89" s="302">
        <v>0.104</v>
      </c>
      <c r="D89" s="302">
        <v>0.182</v>
      </c>
      <c r="E89" s="302">
        <v>0.26</v>
      </c>
      <c r="F89" s="302">
        <v>0.36399999999999999</v>
      </c>
      <c r="G89" s="300"/>
      <c r="H89" s="300"/>
      <c r="I89" s="300"/>
      <c r="J89" s="300"/>
    </row>
    <row r="90" spans="2:10" s="298" customFormat="1" ht="30" x14ac:dyDescent="0.25">
      <c r="B90" s="304" t="s">
        <v>1734</v>
      </c>
      <c r="C90" s="302">
        <v>52</v>
      </c>
      <c r="D90" s="302">
        <v>92</v>
      </c>
      <c r="E90" s="302">
        <v>132</v>
      </c>
      <c r="F90" s="302">
        <v>185</v>
      </c>
      <c r="G90" s="300"/>
      <c r="H90" s="300"/>
      <c r="I90" s="300"/>
      <c r="J90" s="300"/>
    </row>
    <row r="91" spans="2:10" s="298" customFormat="1" ht="30" x14ac:dyDescent="0.25">
      <c r="B91" s="304" t="s">
        <v>1735</v>
      </c>
      <c r="C91" s="302">
        <v>80</v>
      </c>
      <c r="D91" s="302">
        <v>140</v>
      </c>
      <c r="E91" s="302">
        <v>200</v>
      </c>
      <c r="F91" s="302">
        <v>280</v>
      </c>
      <c r="G91" s="300"/>
      <c r="H91" s="300"/>
      <c r="I91" s="300"/>
      <c r="J91" s="300"/>
    </row>
    <row r="92" spans="2:10" s="298" customFormat="1" x14ac:dyDescent="0.25">
      <c r="G92" s="300"/>
      <c r="H92" s="300"/>
      <c r="I92" s="300"/>
      <c r="J92" s="300"/>
    </row>
    <row r="93" spans="2:10" s="298" customFormat="1" x14ac:dyDescent="0.25">
      <c r="C93" s="300"/>
      <c r="D93" s="300"/>
      <c r="E93" s="300"/>
      <c r="G93" s="300"/>
      <c r="H93" s="300"/>
      <c r="I93" s="300"/>
      <c r="J93" s="300"/>
    </row>
    <row r="94" spans="2:10" s="298" customFormat="1" x14ac:dyDescent="0.25">
      <c r="C94" s="300"/>
      <c r="D94" s="300"/>
      <c r="E94" s="300"/>
      <c r="G94" s="300"/>
      <c r="H94" s="300"/>
      <c r="I94" s="300"/>
      <c r="J94" s="300"/>
    </row>
    <row r="95" spans="2:10" s="298" customFormat="1" x14ac:dyDescent="0.25">
      <c r="C95" s="300"/>
      <c r="D95" s="300"/>
      <c r="E95" s="300"/>
      <c r="G95" s="300"/>
      <c r="H95" s="300"/>
      <c r="I95" s="300"/>
      <c r="J95" s="300"/>
    </row>
    <row r="96" spans="2:10" s="298" customFormat="1" x14ac:dyDescent="0.25">
      <c r="C96" s="300"/>
      <c r="D96" s="300"/>
      <c r="E96" s="300"/>
      <c r="G96" s="300"/>
      <c r="H96" s="300"/>
      <c r="I96" s="300"/>
      <c r="J96" s="300"/>
    </row>
    <row r="97" spans="3:10" s="298" customFormat="1" x14ac:dyDescent="0.25">
      <c r="C97" s="300"/>
      <c r="D97" s="300"/>
      <c r="E97" s="300"/>
      <c r="G97" s="300"/>
      <c r="H97" s="300"/>
      <c r="I97" s="300"/>
      <c r="J97" s="300"/>
    </row>
    <row r="98" spans="3:10" s="298" customFormat="1" x14ac:dyDescent="0.25">
      <c r="C98" s="300"/>
      <c r="D98" s="300"/>
      <c r="E98" s="300"/>
      <c r="G98" s="300"/>
      <c r="H98" s="300"/>
      <c r="I98" s="300"/>
      <c r="J98" s="300"/>
    </row>
    <row r="99" spans="3:10" s="298" customFormat="1" x14ac:dyDescent="0.25">
      <c r="C99" s="300"/>
      <c r="D99" s="300"/>
      <c r="E99" s="300"/>
      <c r="G99" s="300"/>
      <c r="H99" s="300"/>
      <c r="I99" s="300"/>
      <c r="J99" s="300"/>
    </row>
    <row r="100" spans="3:10" s="298" customFormat="1" x14ac:dyDescent="0.25">
      <c r="C100" s="300"/>
      <c r="D100" s="300"/>
      <c r="E100" s="300"/>
      <c r="G100" s="300"/>
      <c r="H100" s="300"/>
      <c r="I100" s="300"/>
      <c r="J100" s="300"/>
    </row>
    <row r="101" spans="3:10" s="298" customFormat="1" x14ac:dyDescent="0.25">
      <c r="C101" s="300"/>
      <c r="D101" s="300"/>
      <c r="E101" s="300"/>
      <c r="G101" s="300"/>
      <c r="H101" s="300"/>
      <c r="I101" s="300"/>
      <c r="J101" s="300"/>
    </row>
    <row r="102" spans="3:10" s="298" customFormat="1" x14ac:dyDescent="0.25">
      <c r="C102" s="300"/>
      <c r="D102" s="300"/>
      <c r="E102" s="300"/>
      <c r="G102" s="300"/>
      <c r="H102" s="300"/>
      <c r="I102" s="300"/>
      <c r="J102" s="300"/>
    </row>
    <row r="103" spans="3:10" s="298" customFormat="1" x14ac:dyDescent="0.25">
      <c r="C103" s="300"/>
      <c r="D103" s="300"/>
      <c r="E103" s="300"/>
      <c r="G103" s="300"/>
      <c r="H103" s="300"/>
      <c r="I103" s="300"/>
      <c r="J103" s="300"/>
    </row>
    <row r="104" spans="3:10" s="298" customFormat="1" x14ac:dyDescent="0.25">
      <c r="C104" s="300"/>
      <c r="D104" s="300"/>
      <c r="E104" s="300"/>
      <c r="G104" s="300"/>
      <c r="H104" s="300"/>
      <c r="I104" s="300"/>
      <c r="J104" s="300"/>
    </row>
    <row r="105" spans="3:10" s="298" customFormat="1" x14ac:dyDescent="0.25">
      <c r="C105" s="300"/>
      <c r="D105" s="300"/>
      <c r="E105" s="300"/>
      <c r="G105" s="300"/>
      <c r="H105" s="300"/>
      <c r="I105" s="300"/>
      <c r="J105" s="300"/>
    </row>
    <row r="106" spans="3:10" s="298" customFormat="1" x14ac:dyDescent="0.25">
      <c r="C106" s="300"/>
      <c r="D106" s="300"/>
      <c r="E106" s="300"/>
      <c r="G106" s="300"/>
      <c r="H106" s="300"/>
      <c r="I106" s="300"/>
      <c r="J106" s="300"/>
    </row>
    <row r="107" spans="3:10" s="298" customFormat="1" x14ac:dyDescent="0.25">
      <c r="C107" s="300"/>
      <c r="D107" s="300"/>
      <c r="E107" s="300"/>
      <c r="G107" s="300"/>
      <c r="H107" s="300"/>
      <c r="I107" s="300"/>
      <c r="J107" s="300"/>
    </row>
    <row r="108" spans="3:10" s="298" customFormat="1" x14ac:dyDescent="0.25">
      <c r="C108" s="300"/>
      <c r="D108" s="300"/>
      <c r="E108" s="300"/>
      <c r="G108" s="300"/>
      <c r="H108" s="300"/>
      <c r="I108" s="300"/>
      <c r="J108" s="300"/>
    </row>
    <row r="109" spans="3:10" s="298" customFormat="1" x14ac:dyDescent="0.25">
      <c r="C109" s="300"/>
      <c r="D109" s="300"/>
      <c r="E109" s="300"/>
      <c r="G109" s="300"/>
      <c r="H109" s="300"/>
      <c r="I109" s="300"/>
      <c r="J109" s="300"/>
    </row>
    <row r="110" spans="3:10" s="298" customFormat="1" x14ac:dyDescent="0.25">
      <c r="C110" s="300"/>
      <c r="D110" s="300"/>
      <c r="E110" s="300"/>
      <c r="G110" s="300"/>
      <c r="H110" s="300"/>
      <c r="I110" s="300"/>
      <c r="J110" s="300"/>
    </row>
    <row r="111" spans="3:10" s="298" customFormat="1" x14ac:dyDescent="0.25">
      <c r="C111" s="300"/>
      <c r="D111" s="300"/>
      <c r="E111" s="300"/>
      <c r="G111" s="300"/>
      <c r="H111" s="300"/>
      <c r="I111" s="300"/>
      <c r="J111" s="300"/>
    </row>
    <row r="112" spans="3:10" s="298" customFormat="1" x14ac:dyDescent="0.25">
      <c r="C112" s="300"/>
      <c r="D112" s="300"/>
      <c r="E112" s="300"/>
      <c r="G112" s="300"/>
      <c r="H112" s="300"/>
      <c r="I112" s="300"/>
      <c r="J112" s="300"/>
    </row>
    <row r="113" spans="3:10" s="298" customFormat="1" x14ac:dyDescent="0.25">
      <c r="C113" s="300"/>
      <c r="D113" s="300"/>
      <c r="E113" s="300"/>
      <c r="G113" s="300"/>
      <c r="H113" s="300"/>
      <c r="I113" s="300"/>
      <c r="J113" s="300"/>
    </row>
    <row r="114" spans="3:10" s="298" customFormat="1" x14ac:dyDescent="0.25">
      <c r="C114" s="300"/>
      <c r="D114" s="300"/>
      <c r="E114" s="300"/>
      <c r="G114" s="300"/>
      <c r="H114" s="300"/>
      <c r="I114" s="300"/>
      <c r="J114" s="300"/>
    </row>
    <row r="115" spans="3:10" s="298" customFormat="1" x14ac:dyDescent="0.25">
      <c r="C115" s="300"/>
      <c r="D115" s="300"/>
      <c r="E115" s="300"/>
      <c r="G115" s="300"/>
      <c r="H115" s="300"/>
      <c r="I115" s="300"/>
      <c r="J115" s="300"/>
    </row>
    <row r="116" spans="3:10" s="298" customFormat="1" x14ac:dyDescent="0.25">
      <c r="C116" s="300"/>
      <c r="D116" s="300"/>
      <c r="E116" s="300"/>
      <c r="G116" s="300"/>
      <c r="H116" s="300"/>
      <c r="I116" s="300"/>
      <c r="J116" s="300"/>
    </row>
    <row r="117" spans="3:10" s="298" customFormat="1" x14ac:dyDescent="0.25">
      <c r="C117" s="300"/>
      <c r="D117" s="300"/>
      <c r="E117" s="300"/>
      <c r="G117" s="300"/>
      <c r="H117" s="300"/>
      <c r="I117" s="300"/>
      <c r="J117" s="300"/>
    </row>
    <row r="118" spans="3:10" s="298" customFormat="1" x14ac:dyDescent="0.25">
      <c r="C118" s="300"/>
      <c r="D118" s="300"/>
      <c r="E118" s="300"/>
      <c r="G118" s="300"/>
      <c r="H118" s="300"/>
      <c r="I118" s="300"/>
      <c r="J118" s="300"/>
    </row>
    <row r="119" spans="3:10" s="298" customFormat="1" x14ac:dyDescent="0.25">
      <c r="C119" s="300"/>
      <c r="D119" s="300"/>
      <c r="E119" s="300"/>
      <c r="G119" s="300"/>
      <c r="H119" s="300"/>
      <c r="I119" s="300"/>
      <c r="J119" s="300"/>
    </row>
    <row r="120" spans="3:10" s="298" customFormat="1" x14ac:dyDescent="0.25">
      <c r="C120" s="300"/>
      <c r="D120" s="300"/>
      <c r="E120" s="300"/>
      <c r="G120" s="300"/>
      <c r="H120" s="300"/>
      <c r="I120" s="300"/>
      <c r="J120" s="300"/>
    </row>
    <row r="121" spans="3:10" s="298" customFormat="1" x14ac:dyDescent="0.25">
      <c r="C121" s="300"/>
      <c r="D121" s="300"/>
      <c r="E121" s="300"/>
      <c r="G121" s="300"/>
      <c r="H121" s="300"/>
      <c r="I121" s="300"/>
      <c r="J121" s="300"/>
    </row>
    <row r="122" spans="3:10" s="298" customFormat="1" x14ac:dyDescent="0.25">
      <c r="C122" s="300"/>
      <c r="D122" s="300"/>
      <c r="E122" s="300"/>
      <c r="G122" s="300"/>
      <c r="H122" s="300"/>
      <c r="I122" s="300"/>
      <c r="J122" s="300"/>
    </row>
    <row r="123" spans="3:10" s="298" customFormat="1" x14ac:dyDescent="0.25">
      <c r="C123" s="300"/>
      <c r="D123" s="300"/>
      <c r="E123" s="300"/>
      <c r="G123" s="300"/>
      <c r="H123" s="300"/>
      <c r="I123" s="300"/>
      <c r="J123" s="300"/>
    </row>
    <row r="124" spans="3:10" s="298" customFormat="1" x14ac:dyDescent="0.25">
      <c r="C124" s="300"/>
      <c r="D124" s="300"/>
      <c r="E124" s="300"/>
      <c r="G124" s="300"/>
      <c r="H124" s="300"/>
      <c r="I124" s="300"/>
      <c r="J124" s="300"/>
    </row>
    <row r="125" spans="3:10" s="298" customFormat="1" x14ac:dyDescent="0.25">
      <c r="C125" s="300"/>
      <c r="D125" s="300"/>
      <c r="E125" s="300"/>
      <c r="G125" s="300"/>
      <c r="H125" s="300"/>
      <c r="I125" s="300"/>
      <c r="J125" s="300"/>
    </row>
    <row r="126" spans="3:10" s="298" customFormat="1" x14ac:dyDescent="0.25">
      <c r="C126" s="300"/>
      <c r="D126" s="300"/>
      <c r="E126" s="300"/>
      <c r="G126" s="300"/>
      <c r="H126" s="300"/>
      <c r="I126" s="300"/>
      <c r="J126" s="300"/>
    </row>
    <row r="127" spans="3:10" s="298" customFormat="1" x14ac:dyDescent="0.25">
      <c r="C127" s="300"/>
      <c r="D127" s="300"/>
      <c r="E127" s="300"/>
      <c r="G127" s="300"/>
      <c r="H127" s="300"/>
      <c r="I127" s="300"/>
      <c r="J127" s="300"/>
    </row>
    <row r="128" spans="3:10" s="298" customFormat="1" x14ac:dyDescent="0.25">
      <c r="C128" s="300"/>
      <c r="D128" s="300"/>
      <c r="E128" s="300"/>
      <c r="G128" s="300"/>
      <c r="H128" s="300"/>
      <c r="I128" s="300"/>
      <c r="J128" s="300"/>
    </row>
    <row r="129" spans="3:10" s="298" customFormat="1" x14ac:dyDescent="0.25">
      <c r="C129" s="300"/>
      <c r="D129" s="300"/>
      <c r="E129" s="300"/>
      <c r="G129" s="300"/>
      <c r="H129" s="300"/>
      <c r="I129" s="300"/>
      <c r="J129" s="300"/>
    </row>
    <row r="130" spans="3:10" s="298" customFormat="1" x14ac:dyDescent="0.25">
      <c r="C130" s="300"/>
      <c r="D130" s="300"/>
      <c r="E130" s="300"/>
      <c r="G130" s="300"/>
      <c r="H130" s="300"/>
      <c r="I130" s="300"/>
      <c r="J130" s="300"/>
    </row>
    <row r="131" spans="3:10" s="298" customFormat="1" x14ac:dyDescent="0.25">
      <c r="C131" s="300"/>
      <c r="D131" s="300"/>
      <c r="E131" s="300"/>
      <c r="G131" s="300"/>
      <c r="H131" s="300"/>
      <c r="I131" s="300"/>
      <c r="J131" s="300"/>
    </row>
    <row r="132" spans="3:10" s="298" customFormat="1" x14ac:dyDescent="0.25">
      <c r="C132" s="300"/>
      <c r="D132" s="300"/>
      <c r="E132" s="300"/>
      <c r="G132" s="300"/>
      <c r="H132" s="300"/>
      <c r="I132" s="300"/>
      <c r="J132" s="300"/>
    </row>
    <row r="133" spans="3:10" s="298" customFormat="1" x14ac:dyDescent="0.25">
      <c r="C133" s="300"/>
      <c r="D133" s="300"/>
      <c r="E133" s="300"/>
      <c r="G133" s="300"/>
      <c r="H133" s="300"/>
      <c r="I133" s="300"/>
      <c r="J133" s="300"/>
    </row>
    <row r="134" spans="3:10" s="298" customFormat="1" x14ac:dyDescent="0.25">
      <c r="C134" s="300"/>
      <c r="D134" s="300"/>
      <c r="E134" s="300"/>
      <c r="G134" s="300"/>
      <c r="H134" s="300"/>
      <c r="I134" s="300"/>
      <c r="J134" s="300"/>
    </row>
    <row r="135" spans="3:10" s="298" customFormat="1" x14ac:dyDescent="0.25">
      <c r="C135" s="300"/>
      <c r="D135" s="300"/>
      <c r="E135" s="300"/>
      <c r="G135" s="300"/>
      <c r="H135" s="300"/>
      <c r="I135" s="300"/>
      <c r="J135" s="300"/>
    </row>
    <row r="136" spans="3:10" s="298" customFormat="1" x14ac:dyDescent="0.25">
      <c r="C136" s="300"/>
      <c r="D136" s="300"/>
      <c r="E136" s="300"/>
      <c r="G136" s="300"/>
      <c r="H136" s="300"/>
      <c r="I136" s="300"/>
      <c r="J136" s="300"/>
    </row>
    <row r="137" spans="3:10" s="298" customFormat="1" x14ac:dyDescent="0.25">
      <c r="C137" s="300"/>
      <c r="D137" s="300"/>
      <c r="E137" s="300"/>
      <c r="G137" s="300"/>
      <c r="H137" s="300"/>
      <c r="I137" s="300"/>
      <c r="J137" s="300"/>
    </row>
    <row r="138" spans="3:10" s="298" customFormat="1" x14ac:dyDescent="0.25">
      <c r="C138" s="300"/>
      <c r="D138" s="300"/>
      <c r="E138" s="300"/>
      <c r="G138" s="300"/>
      <c r="H138" s="300"/>
      <c r="I138" s="300"/>
      <c r="J138" s="300"/>
    </row>
    <row r="139" spans="3:10" s="298" customFormat="1" x14ac:dyDescent="0.25">
      <c r="C139" s="300"/>
      <c r="D139" s="300"/>
      <c r="E139" s="300"/>
      <c r="G139" s="300"/>
      <c r="H139" s="300"/>
      <c r="I139" s="300"/>
      <c r="J139" s="300"/>
    </row>
    <row r="140" spans="3:10" s="298" customFormat="1" x14ac:dyDescent="0.25">
      <c r="C140" s="300"/>
      <c r="D140" s="300"/>
      <c r="E140" s="300"/>
      <c r="G140" s="300"/>
      <c r="H140" s="300"/>
      <c r="I140" s="300"/>
      <c r="J140" s="300"/>
    </row>
    <row r="141" spans="3:10" s="298" customFormat="1" x14ac:dyDescent="0.25">
      <c r="C141" s="300"/>
      <c r="D141" s="300"/>
      <c r="E141" s="300"/>
      <c r="G141" s="300"/>
      <c r="H141" s="300"/>
      <c r="I141" s="300"/>
      <c r="J141" s="300"/>
    </row>
    <row r="142" spans="3:10" s="298" customFormat="1" x14ac:dyDescent="0.25">
      <c r="C142" s="300"/>
      <c r="D142" s="300"/>
      <c r="E142" s="300"/>
      <c r="G142" s="300"/>
      <c r="H142" s="300"/>
      <c r="I142" s="300"/>
      <c r="J142" s="300"/>
    </row>
    <row r="143" spans="3:10" s="298" customFormat="1" x14ac:dyDescent="0.25">
      <c r="C143" s="300"/>
      <c r="D143" s="300"/>
      <c r="E143" s="300"/>
      <c r="G143" s="300"/>
      <c r="H143" s="300"/>
      <c r="I143" s="300"/>
      <c r="J143" s="300"/>
    </row>
    <row r="144" spans="3:10" s="298" customFormat="1" x14ac:dyDescent="0.25">
      <c r="C144" s="300"/>
      <c r="D144" s="300"/>
      <c r="E144" s="300"/>
      <c r="G144" s="300"/>
      <c r="H144" s="300"/>
      <c r="I144" s="300"/>
      <c r="J144" s="300"/>
    </row>
    <row r="145" spans="3:10" s="298" customFormat="1" x14ac:dyDescent="0.25">
      <c r="C145" s="300"/>
      <c r="D145" s="300"/>
      <c r="E145" s="300"/>
      <c r="G145" s="300"/>
      <c r="H145" s="300"/>
      <c r="I145" s="300"/>
      <c r="J145" s="300"/>
    </row>
    <row r="146" spans="3:10" s="298" customFormat="1" x14ac:dyDescent="0.25">
      <c r="C146" s="300"/>
      <c r="D146" s="300"/>
      <c r="E146" s="300"/>
      <c r="G146" s="300"/>
      <c r="H146" s="300"/>
      <c r="I146" s="300"/>
      <c r="J146" s="300"/>
    </row>
    <row r="147" spans="3:10" s="298" customFormat="1" x14ac:dyDescent="0.25">
      <c r="C147" s="300"/>
      <c r="D147" s="300"/>
      <c r="E147" s="300"/>
      <c r="G147" s="300"/>
      <c r="H147" s="300"/>
      <c r="I147" s="300"/>
      <c r="J147" s="300"/>
    </row>
    <row r="148" spans="3:10" s="298" customFormat="1" x14ac:dyDescent="0.25">
      <c r="C148" s="300"/>
      <c r="D148" s="300"/>
      <c r="E148" s="300"/>
      <c r="G148" s="300"/>
      <c r="H148" s="300"/>
      <c r="I148" s="300"/>
      <c r="J148" s="300"/>
    </row>
    <row r="149" spans="3:10" s="298" customFormat="1" x14ac:dyDescent="0.25">
      <c r="C149" s="300"/>
      <c r="D149" s="300"/>
      <c r="E149" s="300"/>
      <c r="G149" s="300"/>
      <c r="H149" s="300"/>
      <c r="I149" s="300"/>
      <c r="J149" s="300"/>
    </row>
    <row r="150" spans="3:10" s="298" customFormat="1" x14ac:dyDescent="0.25">
      <c r="C150" s="300"/>
      <c r="D150" s="300"/>
      <c r="E150" s="300"/>
      <c r="G150" s="300"/>
      <c r="H150" s="300"/>
      <c r="I150" s="300"/>
      <c r="J150" s="300"/>
    </row>
    <row r="151" spans="3:10" s="298" customFormat="1" x14ac:dyDescent="0.25">
      <c r="C151" s="300"/>
      <c r="D151" s="300"/>
      <c r="E151" s="300"/>
      <c r="G151" s="300"/>
      <c r="H151" s="300"/>
      <c r="I151" s="300"/>
      <c r="J151" s="300"/>
    </row>
    <row r="152" spans="3:10" s="298" customFormat="1" x14ac:dyDescent="0.25">
      <c r="C152" s="300"/>
      <c r="D152" s="300"/>
      <c r="E152" s="300"/>
      <c r="G152" s="300"/>
      <c r="H152" s="300"/>
      <c r="I152" s="300"/>
      <c r="J152" s="300"/>
    </row>
    <row r="153" spans="3:10" s="298" customFormat="1" x14ac:dyDescent="0.25">
      <c r="C153" s="300"/>
      <c r="D153" s="300"/>
      <c r="E153" s="300"/>
      <c r="G153" s="300"/>
      <c r="H153" s="300"/>
      <c r="I153" s="300"/>
      <c r="J153" s="300"/>
    </row>
    <row r="154" spans="3:10" s="298" customFormat="1" x14ac:dyDescent="0.25">
      <c r="C154" s="300"/>
      <c r="D154" s="300"/>
      <c r="E154" s="300"/>
      <c r="G154" s="300"/>
      <c r="H154" s="300"/>
      <c r="I154" s="300"/>
      <c r="J154" s="300"/>
    </row>
    <row r="155" spans="3:10" s="298" customFormat="1" x14ac:dyDescent="0.25">
      <c r="C155" s="300"/>
      <c r="D155" s="300"/>
      <c r="E155" s="300"/>
      <c r="G155" s="300"/>
      <c r="H155" s="300"/>
      <c r="I155" s="300"/>
      <c r="J155" s="300"/>
    </row>
    <row r="156" spans="3:10" s="298" customFormat="1" x14ac:dyDescent="0.25">
      <c r="C156" s="300"/>
      <c r="D156" s="300"/>
      <c r="E156" s="300"/>
      <c r="G156" s="300"/>
      <c r="H156" s="300"/>
      <c r="I156" s="300"/>
      <c r="J156" s="300"/>
    </row>
    <row r="157" spans="3:10" s="298" customFormat="1" x14ac:dyDescent="0.25">
      <c r="C157" s="300"/>
      <c r="D157" s="300"/>
      <c r="E157" s="300"/>
      <c r="G157" s="300"/>
      <c r="H157" s="300"/>
      <c r="I157" s="300"/>
      <c r="J157" s="300"/>
    </row>
    <row r="158" spans="3:10" s="298" customFormat="1" x14ac:dyDescent="0.25">
      <c r="C158" s="300"/>
      <c r="D158" s="300"/>
      <c r="E158" s="300"/>
      <c r="G158" s="300"/>
      <c r="H158" s="300"/>
      <c r="I158" s="300"/>
      <c r="J158" s="300"/>
    </row>
    <row r="159" spans="3:10" s="298" customFormat="1" x14ac:dyDescent="0.25">
      <c r="C159" s="300"/>
      <c r="D159" s="300"/>
      <c r="E159" s="300"/>
      <c r="G159" s="300"/>
      <c r="H159" s="300"/>
      <c r="I159" s="300"/>
      <c r="J159" s="300"/>
    </row>
    <row r="160" spans="3:10" s="298" customFormat="1" x14ac:dyDescent="0.25">
      <c r="C160" s="300"/>
      <c r="D160" s="300"/>
      <c r="E160" s="300"/>
      <c r="G160" s="300"/>
      <c r="H160" s="300"/>
      <c r="I160" s="300"/>
      <c r="J160" s="300"/>
    </row>
    <row r="161" spans="3:10" s="298" customFormat="1" x14ac:dyDescent="0.25">
      <c r="C161" s="300"/>
      <c r="D161" s="300"/>
      <c r="E161" s="300"/>
      <c r="G161" s="300"/>
      <c r="H161" s="300"/>
      <c r="I161" s="300"/>
      <c r="J161" s="300"/>
    </row>
    <row r="162" spans="3:10" s="298" customFormat="1" x14ac:dyDescent="0.25">
      <c r="C162" s="300"/>
      <c r="D162" s="300"/>
      <c r="E162" s="300"/>
      <c r="G162" s="300"/>
      <c r="H162" s="300"/>
      <c r="I162" s="300"/>
      <c r="J162" s="300"/>
    </row>
    <row r="163" spans="3:10" s="298" customFormat="1" x14ac:dyDescent="0.25">
      <c r="C163" s="300"/>
      <c r="D163" s="300"/>
      <c r="E163" s="300"/>
      <c r="G163" s="300"/>
      <c r="H163" s="300"/>
      <c r="I163" s="300"/>
      <c r="J163" s="300"/>
    </row>
    <row r="164" spans="3:10" s="298" customFormat="1" x14ac:dyDescent="0.25">
      <c r="C164" s="300"/>
      <c r="D164" s="300"/>
      <c r="E164" s="300"/>
      <c r="G164" s="300"/>
      <c r="H164" s="300"/>
      <c r="I164" s="300"/>
      <c r="J164" s="300"/>
    </row>
    <row r="165" spans="3:10" s="298" customFormat="1" x14ac:dyDescent="0.25">
      <c r="C165" s="300"/>
      <c r="D165" s="300"/>
      <c r="E165" s="300"/>
      <c r="G165" s="300"/>
      <c r="H165" s="300"/>
      <c r="I165" s="300"/>
      <c r="J165" s="300"/>
    </row>
    <row r="166" spans="3:10" s="298" customFormat="1" x14ac:dyDescent="0.25">
      <c r="C166" s="300"/>
      <c r="D166" s="300"/>
      <c r="E166" s="300"/>
      <c r="G166" s="300"/>
      <c r="H166" s="300"/>
      <c r="I166" s="300"/>
      <c r="J166" s="300"/>
    </row>
    <row r="167" spans="3:10" s="298" customFormat="1" x14ac:dyDescent="0.25">
      <c r="C167" s="300"/>
      <c r="D167" s="300"/>
      <c r="E167" s="300"/>
      <c r="G167" s="300"/>
      <c r="H167" s="300"/>
      <c r="I167" s="300"/>
      <c r="J167" s="300"/>
    </row>
    <row r="168" spans="3:10" s="298" customFormat="1" x14ac:dyDescent="0.25">
      <c r="C168" s="300"/>
      <c r="D168" s="300"/>
      <c r="E168" s="300"/>
      <c r="G168" s="300"/>
      <c r="H168" s="300"/>
      <c r="I168" s="300"/>
      <c r="J168" s="300"/>
    </row>
    <row r="169" spans="3:10" s="298" customFormat="1" x14ac:dyDescent="0.25">
      <c r="C169" s="300"/>
      <c r="D169" s="300"/>
      <c r="E169" s="300"/>
      <c r="G169" s="300"/>
      <c r="H169" s="300"/>
      <c r="I169" s="300"/>
      <c r="J169" s="300"/>
    </row>
    <row r="170" spans="3:10" s="298" customFormat="1" x14ac:dyDescent="0.25">
      <c r="C170" s="300"/>
      <c r="D170" s="300"/>
      <c r="E170" s="300"/>
      <c r="G170" s="300"/>
      <c r="H170" s="300"/>
      <c r="I170" s="300"/>
      <c r="J170" s="300"/>
    </row>
    <row r="171" spans="3:10" s="298" customFormat="1" x14ac:dyDescent="0.25">
      <c r="C171" s="300"/>
      <c r="D171" s="300"/>
      <c r="E171" s="300"/>
      <c r="G171" s="300"/>
      <c r="H171" s="300"/>
      <c r="I171" s="300"/>
      <c r="J171" s="300"/>
    </row>
    <row r="172" spans="3:10" s="298" customFormat="1" x14ac:dyDescent="0.25">
      <c r="C172" s="300"/>
      <c r="D172" s="300"/>
      <c r="E172" s="300"/>
      <c r="G172" s="300"/>
      <c r="H172" s="300"/>
      <c r="I172" s="300"/>
      <c r="J172" s="300"/>
    </row>
    <row r="173" spans="3:10" s="298" customFormat="1" x14ac:dyDescent="0.25">
      <c r="C173" s="300"/>
      <c r="D173" s="300"/>
      <c r="E173" s="300"/>
      <c r="G173" s="300"/>
      <c r="H173" s="300"/>
      <c r="I173" s="300"/>
      <c r="J173" s="300"/>
    </row>
    <row r="174" spans="3:10" s="298" customFormat="1" x14ac:dyDescent="0.25">
      <c r="C174" s="300"/>
      <c r="D174" s="300"/>
      <c r="E174" s="300"/>
      <c r="G174" s="300"/>
      <c r="H174" s="300"/>
      <c r="I174" s="300"/>
      <c r="J174" s="300"/>
    </row>
    <row r="175" spans="3:10" s="298" customFormat="1" x14ac:dyDescent="0.25">
      <c r="C175" s="300"/>
      <c r="D175" s="300"/>
      <c r="E175" s="300"/>
      <c r="G175" s="300"/>
      <c r="H175" s="300"/>
      <c r="I175" s="300"/>
      <c r="J175" s="300"/>
    </row>
    <row r="176" spans="3:10" s="298" customFormat="1" x14ac:dyDescent="0.25">
      <c r="C176" s="300"/>
      <c r="D176" s="300"/>
      <c r="E176" s="300"/>
      <c r="G176" s="300"/>
      <c r="H176" s="300"/>
      <c r="I176" s="300"/>
      <c r="J176" s="300"/>
    </row>
    <row r="177" spans="3:10" s="298" customFormat="1" x14ac:dyDescent="0.25">
      <c r="C177" s="300"/>
      <c r="D177" s="300"/>
      <c r="E177" s="300"/>
      <c r="G177" s="300"/>
      <c r="H177" s="300"/>
      <c r="I177" s="300"/>
      <c r="J177" s="300"/>
    </row>
    <row r="178" spans="3:10" s="298" customFormat="1" x14ac:dyDescent="0.25">
      <c r="C178" s="300"/>
      <c r="D178" s="300"/>
      <c r="E178" s="300"/>
      <c r="G178" s="300"/>
      <c r="H178" s="300"/>
      <c r="I178" s="300"/>
      <c r="J178" s="300"/>
    </row>
    <row r="179" spans="3:10" s="298" customFormat="1" x14ac:dyDescent="0.25">
      <c r="C179" s="300"/>
      <c r="D179" s="300"/>
      <c r="E179" s="300"/>
      <c r="G179" s="300"/>
      <c r="H179" s="300"/>
      <c r="I179" s="300"/>
      <c r="J179" s="300"/>
    </row>
    <row r="180" spans="3:10" s="298" customFormat="1" x14ac:dyDescent="0.25">
      <c r="C180" s="300"/>
      <c r="D180" s="300"/>
      <c r="E180" s="300"/>
      <c r="G180" s="300"/>
      <c r="H180" s="300"/>
      <c r="I180" s="300"/>
      <c r="J180" s="300"/>
    </row>
    <row r="181" spans="3:10" s="298" customFormat="1" x14ac:dyDescent="0.25">
      <c r="C181" s="300"/>
      <c r="D181" s="300"/>
      <c r="E181" s="300"/>
      <c r="G181" s="300"/>
      <c r="H181" s="300"/>
      <c r="I181" s="300"/>
      <c r="J181" s="300"/>
    </row>
    <row r="182" spans="3:10" s="298" customFormat="1" x14ac:dyDescent="0.25">
      <c r="C182" s="300"/>
      <c r="D182" s="300"/>
      <c r="E182" s="300"/>
      <c r="G182" s="300"/>
      <c r="H182" s="300"/>
      <c r="I182" s="300"/>
      <c r="J182" s="300"/>
    </row>
    <row r="183" spans="3:10" s="298" customFormat="1" x14ac:dyDescent="0.25">
      <c r="C183" s="300"/>
      <c r="D183" s="300"/>
      <c r="E183" s="300"/>
      <c r="G183" s="300"/>
      <c r="H183" s="300"/>
      <c r="I183" s="300"/>
      <c r="J183" s="300"/>
    </row>
    <row r="184" spans="3:10" s="298" customFormat="1" x14ac:dyDescent="0.25">
      <c r="C184" s="300"/>
      <c r="D184" s="300"/>
      <c r="E184" s="300"/>
      <c r="G184" s="300"/>
      <c r="H184" s="300"/>
      <c r="I184" s="300"/>
      <c r="J184" s="300"/>
    </row>
    <row r="185" spans="3:10" s="298" customFormat="1" x14ac:dyDescent="0.25">
      <c r="C185" s="300"/>
      <c r="D185" s="300"/>
      <c r="E185" s="300"/>
      <c r="G185" s="300"/>
      <c r="H185" s="300"/>
      <c r="I185" s="300"/>
      <c r="J185" s="300"/>
    </row>
    <row r="186" spans="3:10" s="298" customFormat="1" x14ac:dyDescent="0.25">
      <c r="C186" s="300"/>
      <c r="D186" s="300"/>
      <c r="E186" s="300"/>
      <c r="G186" s="300"/>
      <c r="H186" s="300"/>
      <c r="I186" s="300"/>
      <c r="J186" s="300"/>
    </row>
    <row r="187" spans="3:10" s="298" customFormat="1" x14ac:dyDescent="0.25">
      <c r="C187" s="300"/>
      <c r="D187" s="300"/>
      <c r="E187" s="300"/>
      <c r="G187" s="300"/>
      <c r="H187" s="300"/>
      <c r="I187" s="300"/>
      <c r="J187" s="300"/>
    </row>
    <row r="188" spans="3:10" s="298" customFormat="1" x14ac:dyDescent="0.25">
      <c r="C188" s="300"/>
      <c r="D188" s="300"/>
      <c r="E188" s="300"/>
      <c r="G188" s="300"/>
      <c r="H188" s="300"/>
      <c r="I188" s="300"/>
      <c r="J188" s="300"/>
    </row>
    <row r="189" spans="3:10" s="298" customFormat="1" x14ac:dyDescent="0.25">
      <c r="C189" s="300"/>
      <c r="D189" s="300"/>
      <c r="E189" s="300"/>
      <c r="G189" s="300"/>
      <c r="H189" s="300"/>
      <c r="I189" s="300"/>
      <c r="J189" s="300"/>
    </row>
    <row r="190" spans="3:10" s="298" customFormat="1" x14ac:dyDescent="0.25">
      <c r="C190" s="300"/>
      <c r="D190" s="300"/>
      <c r="E190" s="300"/>
      <c r="G190" s="300"/>
      <c r="H190" s="300"/>
      <c r="I190" s="300"/>
      <c r="J190" s="300"/>
    </row>
    <row r="191" spans="3:10" s="298" customFormat="1" x14ac:dyDescent="0.25">
      <c r="C191" s="300"/>
      <c r="D191" s="300"/>
      <c r="E191" s="300"/>
      <c r="G191" s="300"/>
      <c r="H191" s="300"/>
      <c r="I191" s="300"/>
      <c r="J191" s="300"/>
    </row>
    <row r="192" spans="3:10" s="298" customFormat="1" x14ac:dyDescent="0.25">
      <c r="C192" s="300"/>
      <c r="D192" s="300"/>
      <c r="E192" s="300"/>
      <c r="G192" s="300"/>
      <c r="H192" s="300"/>
      <c r="I192" s="300"/>
      <c r="J192" s="300"/>
    </row>
    <row r="193" spans="3:10" s="298" customFormat="1" x14ac:dyDescent="0.25">
      <c r="C193" s="300"/>
      <c r="D193" s="300"/>
      <c r="E193" s="300"/>
      <c r="G193" s="300"/>
      <c r="H193" s="300"/>
      <c r="I193" s="300"/>
      <c r="J193" s="300"/>
    </row>
    <row r="194" spans="3:10" s="298" customFormat="1" x14ac:dyDescent="0.25">
      <c r="C194" s="300"/>
      <c r="D194" s="300"/>
      <c r="E194" s="300"/>
      <c r="G194" s="300"/>
      <c r="H194" s="300"/>
      <c r="I194" s="300"/>
      <c r="J194" s="300"/>
    </row>
    <row r="195" spans="3:10" s="298" customFormat="1" x14ac:dyDescent="0.25">
      <c r="C195" s="300"/>
      <c r="D195" s="300"/>
      <c r="E195" s="300"/>
      <c r="G195" s="300"/>
      <c r="H195" s="300"/>
      <c r="I195" s="300"/>
      <c r="J195" s="300"/>
    </row>
    <row r="196" spans="3:10" s="298" customFormat="1" x14ac:dyDescent="0.25">
      <c r="C196" s="300"/>
      <c r="D196" s="300"/>
      <c r="E196" s="300"/>
      <c r="G196" s="300"/>
      <c r="H196" s="300"/>
      <c r="I196" s="300"/>
      <c r="J196" s="300"/>
    </row>
    <row r="197" spans="3:10" s="298" customFormat="1" x14ac:dyDescent="0.25">
      <c r="C197" s="300"/>
      <c r="D197" s="300"/>
      <c r="E197" s="300"/>
      <c r="G197" s="300"/>
      <c r="H197" s="300"/>
      <c r="I197" s="300"/>
      <c r="J197" s="300"/>
    </row>
    <row r="198" spans="3:10" s="298" customFormat="1" x14ac:dyDescent="0.25">
      <c r="C198" s="300"/>
      <c r="D198" s="300"/>
      <c r="E198" s="300"/>
      <c r="G198" s="300"/>
      <c r="H198" s="300"/>
      <c r="I198" s="300"/>
      <c r="J198" s="300"/>
    </row>
    <row r="199" spans="3:10" s="298" customFormat="1" x14ac:dyDescent="0.25">
      <c r="C199" s="300"/>
      <c r="D199" s="300"/>
      <c r="E199" s="300"/>
      <c r="G199" s="300"/>
      <c r="H199" s="300"/>
      <c r="I199" s="300"/>
      <c r="J199" s="300"/>
    </row>
    <row r="200" spans="3:10" s="298" customFormat="1" x14ac:dyDescent="0.25">
      <c r="C200" s="300"/>
      <c r="D200" s="300"/>
      <c r="E200" s="300"/>
      <c r="G200" s="300"/>
      <c r="H200" s="300"/>
      <c r="I200" s="300"/>
      <c r="J200" s="300"/>
    </row>
    <row r="201" spans="3:10" s="298" customFormat="1" x14ac:dyDescent="0.25">
      <c r="C201" s="300"/>
      <c r="D201" s="300"/>
      <c r="E201" s="300"/>
      <c r="G201" s="300"/>
      <c r="H201" s="300"/>
      <c r="I201" s="300"/>
      <c r="J201" s="300"/>
    </row>
    <row r="202" spans="3:10" s="298" customFormat="1" x14ac:dyDescent="0.25">
      <c r="C202" s="300"/>
      <c r="D202" s="300"/>
      <c r="E202" s="300"/>
      <c r="G202" s="300"/>
      <c r="H202" s="300"/>
      <c r="I202" s="300"/>
      <c r="J202" s="300"/>
    </row>
    <row r="203" spans="3:10" s="298" customFormat="1" x14ac:dyDescent="0.25">
      <c r="C203" s="300"/>
      <c r="D203" s="300"/>
      <c r="E203" s="300"/>
      <c r="G203" s="300"/>
      <c r="H203" s="300"/>
      <c r="I203" s="300"/>
      <c r="J203" s="300"/>
    </row>
    <row r="204" spans="3:10" s="298" customFormat="1" x14ac:dyDescent="0.25">
      <c r="C204" s="300"/>
      <c r="D204" s="300"/>
      <c r="E204" s="300"/>
      <c r="G204" s="300"/>
      <c r="H204" s="300"/>
      <c r="I204" s="300"/>
      <c r="J204" s="300"/>
    </row>
    <row r="205" spans="3:10" s="298" customFormat="1" x14ac:dyDescent="0.25">
      <c r="C205" s="300"/>
      <c r="D205" s="300"/>
      <c r="E205" s="300"/>
      <c r="G205" s="300"/>
      <c r="H205" s="300"/>
      <c r="I205" s="300"/>
      <c r="J205" s="300"/>
    </row>
    <row r="206" spans="3:10" s="298" customFormat="1" x14ac:dyDescent="0.25">
      <c r="C206" s="300"/>
      <c r="D206" s="300"/>
      <c r="E206" s="300"/>
      <c r="G206" s="300"/>
      <c r="H206" s="300"/>
      <c r="I206" s="300"/>
      <c r="J206" s="300"/>
    </row>
    <row r="207" spans="3:10" s="298" customFormat="1" x14ac:dyDescent="0.25">
      <c r="C207" s="300"/>
      <c r="D207" s="300"/>
      <c r="E207" s="300"/>
      <c r="G207" s="300"/>
      <c r="H207" s="300"/>
      <c r="I207" s="300"/>
      <c r="J207" s="300"/>
    </row>
    <row r="208" spans="3:10" s="298" customFormat="1" x14ac:dyDescent="0.25">
      <c r="C208" s="300"/>
      <c r="D208" s="300"/>
      <c r="E208" s="300"/>
      <c r="G208" s="300"/>
      <c r="H208" s="300"/>
      <c r="I208" s="300"/>
      <c r="J208" s="300"/>
    </row>
    <row r="209" spans="3:10" s="298" customFormat="1" x14ac:dyDescent="0.25">
      <c r="C209" s="300"/>
      <c r="D209" s="300"/>
      <c r="E209" s="300"/>
      <c r="G209" s="300"/>
      <c r="H209" s="300"/>
      <c r="I209" s="300"/>
      <c r="J209" s="300"/>
    </row>
    <row r="210" spans="3:10" s="298" customFormat="1" x14ac:dyDescent="0.25">
      <c r="C210" s="300"/>
      <c r="D210" s="300"/>
      <c r="E210" s="300"/>
      <c r="G210" s="300"/>
      <c r="H210" s="300"/>
      <c r="I210" s="300"/>
      <c r="J210" s="300"/>
    </row>
    <row r="211" spans="3:10" s="298" customFormat="1" x14ac:dyDescent="0.25">
      <c r="C211" s="300"/>
      <c r="D211" s="300"/>
      <c r="E211" s="300"/>
      <c r="G211" s="300"/>
      <c r="H211" s="300"/>
      <c r="I211" s="300"/>
      <c r="J211" s="300"/>
    </row>
    <row r="212" spans="3:10" s="298" customFormat="1" x14ac:dyDescent="0.25">
      <c r="C212" s="300"/>
      <c r="D212" s="300"/>
      <c r="E212" s="300"/>
      <c r="G212" s="300"/>
      <c r="H212" s="300"/>
      <c r="I212" s="300"/>
      <c r="J212" s="300"/>
    </row>
    <row r="213" spans="3:10" s="298" customFormat="1" x14ac:dyDescent="0.25">
      <c r="C213" s="300"/>
      <c r="D213" s="300"/>
      <c r="E213" s="300"/>
      <c r="G213" s="300"/>
      <c r="H213" s="300"/>
      <c r="I213" s="300"/>
      <c r="J213" s="300"/>
    </row>
    <row r="214" spans="3:10" s="298" customFormat="1" x14ac:dyDescent="0.25">
      <c r="C214" s="300"/>
      <c r="D214" s="300"/>
      <c r="E214" s="300"/>
      <c r="G214" s="300"/>
      <c r="H214" s="300"/>
      <c r="I214" s="300"/>
      <c r="J214" s="300"/>
    </row>
    <row r="215" spans="3:10" s="298" customFormat="1" x14ac:dyDescent="0.25">
      <c r="C215" s="300"/>
      <c r="D215" s="300"/>
      <c r="E215" s="300"/>
      <c r="G215" s="300"/>
      <c r="H215" s="300"/>
      <c r="I215" s="300"/>
      <c r="J215" s="300"/>
    </row>
    <row r="216" spans="3:10" s="298" customFormat="1" x14ac:dyDescent="0.25">
      <c r="C216" s="300"/>
      <c r="D216" s="300"/>
      <c r="E216" s="300"/>
      <c r="G216" s="300"/>
      <c r="H216" s="300"/>
      <c r="I216" s="300"/>
      <c r="J216" s="300"/>
    </row>
    <row r="217" spans="3:10" s="298" customFormat="1" x14ac:dyDescent="0.25">
      <c r="C217" s="300"/>
      <c r="D217" s="300"/>
      <c r="E217" s="300"/>
      <c r="G217" s="300"/>
      <c r="H217" s="300"/>
      <c r="I217" s="300"/>
      <c r="J217" s="300"/>
    </row>
    <row r="218" spans="3:10" s="298" customFormat="1" x14ac:dyDescent="0.25">
      <c r="C218" s="300"/>
      <c r="D218" s="300"/>
      <c r="E218" s="300"/>
      <c r="G218" s="300"/>
      <c r="H218" s="300"/>
      <c r="I218" s="300"/>
      <c r="J218" s="300"/>
    </row>
    <row r="219" spans="3:10" s="298" customFormat="1" x14ac:dyDescent="0.25">
      <c r="C219" s="300"/>
      <c r="D219" s="300"/>
      <c r="E219" s="300"/>
      <c r="G219" s="300"/>
      <c r="H219" s="300"/>
      <c r="I219" s="300"/>
      <c r="J219" s="300"/>
    </row>
    <row r="220" spans="3:10" s="298" customFormat="1" x14ac:dyDescent="0.25">
      <c r="C220" s="300"/>
      <c r="D220" s="300"/>
      <c r="E220" s="300"/>
      <c r="G220" s="300"/>
      <c r="H220" s="300"/>
      <c r="I220" s="300"/>
      <c r="J220" s="300"/>
    </row>
    <row r="221" spans="3:10" s="298" customFormat="1" x14ac:dyDescent="0.25">
      <c r="C221" s="300"/>
      <c r="D221" s="300"/>
      <c r="E221" s="300"/>
      <c r="G221" s="300"/>
      <c r="H221" s="300"/>
      <c r="I221" s="300"/>
      <c r="J221" s="300"/>
    </row>
    <row r="222" spans="3:10" s="298" customFormat="1" x14ac:dyDescent="0.25">
      <c r="C222" s="300"/>
      <c r="D222" s="300"/>
      <c r="E222" s="300"/>
      <c r="G222" s="300"/>
      <c r="H222" s="300"/>
      <c r="I222" s="300"/>
      <c r="J222" s="300"/>
    </row>
    <row r="223" spans="3:10" s="298" customFormat="1" x14ac:dyDescent="0.25">
      <c r="C223" s="300"/>
      <c r="D223" s="300"/>
      <c r="E223" s="300"/>
      <c r="G223" s="300"/>
      <c r="H223" s="300"/>
      <c r="I223" s="300"/>
      <c r="J223" s="300"/>
    </row>
    <row r="224" spans="3:10" s="298" customFormat="1" x14ac:dyDescent="0.25">
      <c r="C224" s="300"/>
      <c r="D224" s="300"/>
      <c r="E224" s="300"/>
      <c r="G224" s="300"/>
      <c r="H224" s="300"/>
      <c r="I224" s="300"/>
      <c r="J224" s="300"/>
    </row>
    <row r="225" spans="3:10" s="298" customFormat="1" x14ac:dyDescent="0.25">
      <c r="C225" s="300"/>
      <c r="D225" s="300"/>
      <c r="E225" s="300"/>
      <c r="G225" s="300"/>
      <c r="H225" s="300"/>
      <c r="I225" s="300"/>
      <c r="J225" s="300"/>
    </row>
    <row r="226" spans="3:10" s="298" customFormat="1" x14ac:dyDescent="0.25">
      <c r="C226" s="300"/>
      <c r="D226" s="300"/>
      <c r="E226" s="300"/>
      <c r="G226" s="300"/>
      <c r="H226" s="300"/>
      <c r="I226" s="300"/>
      <c r="J226" s="300"/>
    </row>
    <row r="227" spans="3:10" s="298" customFormat="1" x14ac:dyDescent="0.25">
      <c r="C227" s="300"/>
      <c r="D227" s="300"/>
      <c r="E227" s="300"/>
      <c r="G227" s="300"/>
      <c r="H227" s="300"/>
      <c r="I227" s="300"/>
      <c r="J227" s="300"/>
    </row>
    <row r="228" spans="3:10" s="298" customFormat="1" x14ac:dyDescent="0.25">
      <c r="C228" s="300"/>
      <c r="D228" s="300"/>
      <c r="E228" s="300"/>
      <c r="G228" s="300"/>
      <c r="H228" s="300"/>
      <c r="I228" s="300"/>
      <c r="J228" s="300"/>
    </row>
    <row r="229" spans="3:10" s="298" customFormat="1" x14ac:dyDescent="0.25">
      <c r="C229" s="300"/>
      <c r="D229" s="300"/>
      <c r="E229" s="300"/>
      <c r="G229" s="300"/>
      <c r="H229" s="300"/>
      <c r="I229" s="300"/>
      <c r="J229" s="300"/>
    </row>
    <row r="230" spans="3:10" s="298" customFormat="1" x14ac:dyDescent="0.25">
      <c r="C230" s="300"/>
      <c r="D230" s="300"/>
      <c r="E230" s="300"/>
      <c r="G230" s="300"/>
      <c r="H230" s="300"/>
      <c r="I230" s="300"/>
      <c r="J230" s="300"/>
    </row>
    <row r="231" spans="3:10" s="298" customFormat="1" x14ac:dyDescent="0.25">
      <c r="C231" s="300"/>
      <c r="D231" s="300"/>
      <c r="E231" s="300"/>
      <c r="G231" s="300"/>
      <c r="H231" s="300"/>
      <c r="I231" s="300"/>
      <c r="J231" s="300"/>
    </row>
    <row r="232" spans="3:10" s="298" customFormat="1" x14ac:dyDescent="0.25">
      <c r="C232" s="300"/>
      <c r="D232" s="300"/>
      <c r="E232" s="300"/>
      <c r="G232" s="300"/>
      <c r="H232" s="300"/>
      <c r="I232" s="300"/>
      <c r="J232" s="300"/>
    </row>
    <row r="233" spans="3:10" s="298" customFormat="1" x14ac:dyDescent="0.25">
      <c r="C233" s="300"/>
      <c r="D233" s="300"/>
      <c r="E233" s="300"/>
      <c r="G233" s="300"/>
      <c r="H233" s="300"/>
      <c r="I233" s="300"/>
      <c r="J233" s="300"/>
    </row>
    <row r="234" spans="3:10" s="298" customFormat="1" x14ac:dyDescent="0.25">
      <c r="C234" s="300"/>
      <c r="D234" s="300"/>
      <c r="E234" s="300"/>
      <c r="G234" s="300"/>
      <c r="H234" s="300"/>
      <c r="I234" s="300"/>
      <c r="J234" s="300"/>
    </row>
    <row r="235" spans="3:10" s="298" customFormat="1" x14ac:dyDescent="0.25">
      <c r="C235" s="300"/>
      <c r="D235" s="300"/>
      <c r="E235" s="300"/>
      <c r="G235" s="300"/>
      <c r="H235" s="300"/>
      <c r="I235" s="300"/>
      <c r="J235" s="300"/>
    </row>
    <row r="236" spans="3:10" s="298" customFormat="1" x14ac:dyDescent="0.25">
      <c r="C236" s="300"/>
      <c r="D236" s="300"/>
      <c r="E236" s="300"/>
      <c r="G236" s="300"/>
      <c r="H236" s="300"/>
      <c r="I236" s="300"/>
      <c r="J236" s="300"/>
    </row>
    <row r="237" spans="3:10" s="298" customFormat="1" x14ac:dyDescent="0.25">
      <c r="C237" s="300"/>
      <c r="D237" s="300"/>
      <c r="E237" s="300"/>
      <c r="G237" s="300"/>
      <c r="H237" s="300"/>
      <c r="I237" s="300"/>
      <c r="J237" s="300"/>
    </row>
    <row r="238" spans="3:10" s="298" customFormat="1" x14ac:dyDescent="0.25">
      <c r="C238" s="300"/>
      <c r="D238" s="300"/>
      <c r="E238" s="300"/>
      <c r="G238" s="300"/>
      <c r="H238" s="300"/>
      <c r="I238" s="300"/>
      <c r="J238" s="300"/>
    </row>
    <row r="239" spans="3:10" s="298" customFormat="1" x14ac:dyDescent="0.25">
      <c r="C239" s="300"/>
      <c r="D239" s="300"/>
      <c r="E239" s="300"/>
      <c r="G239" s="300"/>
      <c r="H239" s="300"/>
      <c r="I239" s="300"/>
      <c r="J239" s="300"/>
    </row>
    <row r="240" spans="3:10" s="298" customFormat="1" x14ac:dyDescent="0.25">
      <c r="C240" s="300"/>
      <c r="D240" s="300"/>
      <c r="E240" s="300"/>
      <c r="G240" s="300"/>
      <c r="H240" s="300"/>
      <c r="I240" s="300"/>
      <c r="J240" s="300"/>
    </row>
    <row r="241" spans="3:10" s="298" customFormat="1" x14ac:dyDescent="0.25">
      <c r="C241" s="300"/>
      <c r="D241" s="300"/>
      <c r="E241" s="300"/>
      <c r="G241" s="300"/>
      <c r="H241" s="300"/>
      <c r="I241" s="300"/>
      <c r="J241" s="300"/>
    </row>
    <row r="242" spans="3:10" s="298" customFormat="1" x14ac:dyDescent="0.25">
      <c r="C242" s="300"/>
      <c r="D242" s="300"/>
      <c r="E242" s="300"/>
      <c r="G242" s="300"/>
      <c r="H242" s="300"/>
      <c r="I242" s="300"/>
      <c r="J242" s="300"/>
    </row>
    <row r="243" spans="3:10" s="298" customFormat="1" x14ac:dyDescent="0.25">
      <c r="C243" s="300"/>
      <c r="D243" s="300"/>
      <c r="E243" s="300"/>
      <c r="G243" s="300"/>
      <c r="H243" s="300"/>
      <c r="I243" s="300"/>
      <c r="J243" s="300"/>
    </row>
    <row r="244" spans="3:10" s="298" customFormat="1" x14ac:dyDescent="0.25">
      <c r="C244" s="300"/>
      <c r="D244" s="300"/>
      <c r="E244" s="300"/>
      <c r="G244" s="300"/>
      <c r="H244" s="300"/>
      <c r="I244" s="300"/>
      <c r="J244" s="300"/>
    </row>
    <row r="245" spans="3:10" s="298" customFormat="1" x14ac:dyDescent="0.25">
      <c r="C245" s="300"/>
      <c r="D245" s="300"/>
      <c r="E245" s="300"/>
      <c r="G245" s="300"/>
      <c r="H245" s="300"/>
      <c r="I245" s="300"/>
      <c r="J245" s="300"/>
    </row>
    <row r="246" spans="3:10" s="298" customFormat="1" x14ac:dyDescent="0.25">
      <c r="C246" s="300"/>
      <c r="D246" s="300"/>
      <c r="E246" s="300"/>
      <c r="G246" s="300"/>
      <c r="H246" s="300"/>
      <c r="I246" s="300"/>
      <c r="J246" s="300"/>
    </row>
    <row r="247" spans="3:10" s="298" customFormat="1" x14ac:dyDescent="0.25">
      <c r="C247" s="300"/>
      <c r="D247" s="300"/>
      <c r="E247" s="300"/>
      <c r="G247" s="300"/>
      <c r="H247" s="300"/>
      <c r="I247" s="300"/>
      <c r="J247" s="300"/>
    </row>
    <row r="248" spans="3:10" s="298" customFormat="1" x14ac:dyDescent="0.25">
      <c r="C248" s="300"/>
      <c r="D248" s="300"/>
      <c r="E248" s="300"/>
      <c r="G248" s="300"/>
      <c r="H248" s="300"/>
      <c r="I248" s="300"/>
      <c r="J248" s="300"/>
    </row>
    <row r="249" spans="3:10" s="298" customFormat="1" x14ac:dyDescent="0.25">
      <c r="C249" s="300"/>
      <c r="D249" s="300"/>
      <c r="E249" s="300"/>
      <c r="G249" s="300"/>
      <c r="H249" s="300"/>
      <c r="I249" s="300"/>
      <c r="J249" s="300"/>
    </row>
    <row r="250" spans="3:10" s="298" customFormat="1" x14ac:dyDescent="0.25">
      <c r="C250" s="300"/>
      <c r="D250" s="300"/>
      <c r="E250" s="300"/>
      <c r="G250" s="300"/>
      <c r="H250" s="300"/>
      <c r="I250" s="300"/>
      <c r="J250" s="300"/>
    </row>
    <row r="251" spans="3:10" s="298" customFormat="1" x14ac:dyDescent="0.25">
      <c r="C251" s="300"/>
      <c r="D251" s="300"/>
      <c r="E251" s="300"/>
      <c r="G251" s="300"/>
      <c r="H251" s="300"/>
      <c r="I251" s="300"/>
      <c r="J251" s="300"/>
    </row>
    <row r="252" spans="3:10" s="298" customFormat="1" x14ac:dyDescent="0.25">
      <c r="C252" s="300"/>
      <c r="D252" s="300"/>
      <c r="E252" s="300"/>
      <c r="G252" s="300"/>
      <c r="H252" s="300"/>
      <c r="I252" s="300"/>
      <c r="J252" s="300"/>
    </row>
    <row r="253" spans="3:10" s="298" customFormat="1" x14ac:dyDescent="0.25">
      <c r="C253" s="300"/>
      <c r="D253" s="300"/>
      <c r="E253" s="300"/>
      <c r="G253" s="300"/>
      <c r="H253" s="300"/>
      <c r="I253" s="300"/>
      <c r="J253" s="300"/>
    </row>
    <row r="254" spans="3:10" s="298" customFormat="1" x14ac:dyDescent="0.25">
      <c r="C254" s="300"/>
      <c r="D254" s="300"/>
      <c r="E254" s="300"/>
      <c r="G254" s="300"/>
      <c r="H254" s="300"/>
      <c r="I254" s="300"/>
      <c r="J254" s="300"/>
    </row>
    <row r="255" spans="3:10" s="298" customFormat="1" x14ac:dyDescent="0.25">
      <c r="C255" s="300"/>
      <c r="D255" s="300"/>
      <c r="E255" s="300"/>
      <c r="G255" s="300"/>
      <c r="H255" s="300"/>
      <c r="I255" s="300"/>
      <c r="J255" s="300"/>
    </row>
    <row r="256" spans="3:10" s="298" customFormat="1" x14ac:dyDescent="0.25">
      <c r="C256" s="300"/>
      <c r="D256" s="300"/>
      <c r="E256" s="300"/>
      <c r="G256" s="300"/>
      <c r="H256" s="300"/>
      <c r="I256" s="300"/>
      <c r="J256" s="300"/>
    </row>
    <row r="257" spans="1:10" s="298" customFormat="1" x14ac:dyDescent="0.25">
      <c r="C257" s="300"/>
      <c r="D257" s="300"/>
      <c r="E257" s="300"/>
      <c r="G257" s="300"/>
      <c r="H257" s="300"/>
      <c r="I257" s="300"/>
      <c r="J257" s="300"/>
    </row>
    <row r="258" spans="1:10" s="298" customFormat="1" x14ac:dyDescent="0.25">
      <c r="C258" s="300"/>
      <c r="D258" s="300"/>
      <c r="E258" s="300"/>
      <c r="G258" s="300"/>
      <c r="H258" s="300"/>
      <c r="I258" s="300"/>
      <c r="J258" s="300"/>
    </row>
    <row r="259" spans="1:10" s="298" customFormat="1" x14ac:dyDescent="0.25">
      <c r="C259" s="300"/>
      <c r="D259" s="300"/>
      <c r="E259" s="300"/>
      <c r="G259" s="300"/>
      <c r="H259" s="300"/>
      <c r="I259" s="300"/>
      <c r="J259" s="300"/>
    </row>
    <row r="260" spans="1:10" s="298" customFormat="1" x14ac:dyDescent="0.25">
      <c r="C260" s="300"/>
      <c r="D260" s="300"/>
      <c r="E260" s="300"/>
      <c r="G260" s="300"/>
      <c r="H260" s="300"/>
      <c r="I260" s="300"/>
      <c r="J260" s="300"/>
    </row>
    <row r="261" spans="1:10" s="298" customFormat="1" x14ac:dyDescent="0.25">
      <c r="C261" s="300"/>
      <c r="D261" s="300"/>
      <c r="E261" s="300"/>
      <c r="G261" s="300"/>
      <c r="H261" s="300"/>
      <c r="I261" s="300"/>
      <c r="J261" s="300"/>
    </row>
    <row r="262" spans="1:10" s="298" customFormat="1" x14ac:dyDescent="0.25">
      <c r="C262" s="300"/>
      <c r="D262" s="300"/>
      <c r="E262" s="300"/>
      <c r="G262" s="300"/>
      <c r="H262" s="300"/>
      <c r="I262" s="300"/>
      <c r="J262" s="300"/>
    </row>
    <row r="263" spans="1:10" s="298" customFormat="1" x14ac:dyDescent="0.25">
      <c r="C263" s="300"/>
      <c r="D263" s="300"/>
      <c r="E263" s="300"/>
      <c r="G263" s="300"/>
      <c r="H263" s="300"/>
      <c r="I263" s="300"/>
      <c r="J263" s="300"/>
    </row>
    <row r="264" spans="1:10" s="298" customFormat="1" x14ac:dyDescent="0.25">
      <c r="C264" s="300"/>
      <c r="D264" s="300"/>
      <c r="E264" s="300"/>
      <c r="G264" s="300"/>
      <c r="H264" s="300"/>
      <c r="I264" s="300"/>
      <c r="J264" s="300"/>
    </row>
    <row r="265" spans="1:10" s="298" customFormat="1" x14ac:dyDescent="0.25">
      <c r="C265" s="300"/>
      <c r="D265" s="300"/>
      <c r="E265" s="300"/>
      <c r="G265" s="300"/>
      <c r="H265" s="300"/>
      <c r="I265" s="300"/>
      <c r="J265" s="300"/>
    </row>
    <row r="266" spans="1:10" s="298" customFormat="1" x14ac:dyDescent="0.25">
      <c r="C266" s="300"/>
      <c r="D266" s="300"/>
      <c r="E266" s="300"/>
      <c r="G266" s="300"/>
      <c r="H266" s="300"/>
      <c r="I266" s="300"/>
      <c r="J266" s="300"/>
    </row>
    <row r="267" spans="1:10" s="298" customFormat="1" x14ac:dyDescent="0.25">
      <c r="C267" s="300"/>
      <c r="D267" s="300"/>
      <c r="E267" s="300"/>
      <c r="G267" s="300"/>
      <c r="H267" s="300"/>
      <c r="I267" s="300"/>
      <c r="J267" s="300"/>
    </row>
    <row r="268" spans="1:10" s="298" customFormat="1" x14ac:dyDescent="0.25">
      <c r="C268" s="300"/>
      <c r="D268" s="300"/>
      <c r="E268" s="300"/>
      <c r="G268" s="300"/>
      <c r="H268" s="300"/>
      <c r="I268" s="300"/>
      <c r="J268" s="300"/>
    </row>
    <row r="269" spans="1:10" s="298" customFormat="1" x14ac:dyDescent="0.25">
      <c r="A269" s="298" t="s">
        <v>1702</v>
      </c>
      <c r="B269" s="305" t="s">
        <v>1593</v>
      </c>
      <c r="C269" s="306" t="s">
        <v>1594</v>
      </c>
      <c r="D269" s="300"/>
      <c r="E269" s="300"/>
      <c r="G269" s="300"/>
      <c r="H269" s="300"/>
      <c r="I269" s="300"/>
      <c r="J269" s="300"/>
    </row>
    <row r="270" spans="1:10" s="298" customFormat="1" x14ac:dyDescent="0.25">
      <c r="A270" s="298" t="s">
        <v>1703</v>
      </c>
      <c r="B270" s="307" t="s">
        <v>1566</v>
      </c>
      <c r="C270" s="308">
        <v>0.64</v>
      </c>
      <c r="D270" s="300"/>
      <c r="E270" s="300"/>
      <c r="G270" s="300"/>
      <c r="H270" s="300"/>
      <c r="I270" s="300"/>
      <c r="J270" s="300"/>
    </row>
    <row r="271" spans="1:10" s="298" customFormat="1" x14ac:dyDescent="0.25">
      <c r="B271" s="307" t="s">
        <v>1567</v>
      </c>
      <c r="C271" s="308">
        <v>0.64</v>
      </c>
      <c r="D271" s="300"/>
      <c r="E271" s="300"/>
      <c r="G271" s="300"/>
      <c r="H271" s="300"/>
      <c r="I271" s="300"/>
      <c r="J271" s="300"/>
    </row>
    <row r="272" spans="1:10" s="298" customFormat="1" x14ac:dyDescent="0.25">
      <c r="B272" s="307" t="s">
        <v>1568</v>
      </c>
      <c r="C272" s="308">
        <v>0.74</v>
      </c>
      <c r="D272" s="300"/>
      <c r="E272" s="300"/>
      <c r="G272" s="300"/>
      <c r="H272" s="300"/>
      <c r="I272" s="300"/>
      <c r="J272" s="300"/>
    </row>
    <row r="273" spans="2:10" s="298" customFormat="1" x14ac:dyDescent="0.25">
      <c r="B273" s="307" t="s">
        <v>1569</v>
      </c>
      <c r="C273" s="308">
        <v>0.69</v>
      </c>
      <c r="D273" s="300"/>
      <c r="E273" s="300"/>
      <c r="G273" s="300"/>
      <c r="H273" s="300"/>
      <c r="I273" s="300"/>
      <c r="J273" s="300"/>
    </row>
    <row r="274" spans="2:10" s="298" customFormat="1" x14ac:dyDescent="0.25">
      <c r="B274" s="307" t="s">
        <v>1570</v>
      </c>
      <c r="C274" s="308">
        <v>0.66</v>
      </c>
      <c r="D274" s="300"/>
      <c r="E274" s="300"/>
      <c r="G274" s="300"/>
      <c r="H274" s="300"/>
      <c r="I274" s="300"/>
      <c r="J274" s="300"/>
    </row>
    <row r="275" spans="2:10" s="298" customFormat="1" x14ac:dyDescent="0.25">
      <c r="B275" s="307" t="s">
        <v>1571</v>
      </c>
      <c r="C275" s="308">
        <v>0.61</v>
      </c>
      <c r="D275" s="300"/>
      <c r="E275" s="300"/>
      <c r="G275" s="300"/>
      <c r="H275" s="300"/>
      <c r="I275" s="300"/>
      <c r="J275" s="300"/>
    </row>
    <row r="276" spans="2:10" s="298" customFormat="1" x14ac:dyDescent="0.25">
      <c r="B276" s="307" t="s">
        <v>1707</v>
      </c>
      <c r="C276" s="308">
        <v>0.52</v>
      </c>
      <c r="D276" s="300"/>
      <c r="E276" s="300"/>
      <c r="G276" s="300"/>
      <c r="H276" s="300"/>
      <c r="I276" s="300"/>
      <c r="J276" s="300"/>
    </row>
    <row r="277" spans="2:10" s="298" customFormat="1" x14ac:dyDescent="0.25">
      <c r="B277" s="307" t="s">
        <v>1572</v>
      </c>
      <c r="C277" s="308">
        <v>0.65</v>
      </c>
      <c r="D277" s="300"/>
      <c r="E277" s="300"/>
      <c r="G277" s="300"/>
      <c r="H277" s="300"/>
      <c r="I277" s="300"/>
      <c r="J277" s="300"/>
    </row>
    <row r="278" spans="2:10" s="298" customFormat="1" x14ac:dyDescent="0.25">
      <c r="B278" s="307" t="s">
        <v>1573</v>
      </c>
      <c r="C278" s="308">
        <v>0.5</v>
      </c>
      <c r="D278" s="300"/>
      <c r="E278" s="300"/>
      <c r="G278" s="300"/>
      <c r="H278" s="300"/>
      <c r="I278" s="300"/>
      <c r="J278" s="300"/>
    </row>
    <row r="279" spans="2:10" s="298" customFormat="1" x14ac:dyDescent="0.25">
      <c r="B279" s="307" t="s">
        <v>1574</v>
      </c>
      <c r="C279" s="308">
        <v>0.65</v>
      </c>
      <c r="D279" s="300"/>
      <c r="E279" s="300"/>
      <c r="G279" s="300"/>
      <c r="H279" s="300"/>
      <c r="I279" s="300"/>
      <c r="J279" s="300"/>
    </row>
    <row r="280" spans="2:10" s="298" customFormat="1" x14ac:dyDescent="0.25">
      <c r="B280" s="307" t="s">
        <v>1575</v>
      </c>
      <c r="C280" s="308">
        <v>0.68</v>
      </c>
      <c r="D280" s="300"/>
      <c r="E280" s="300"/>
      <c r="G280" s="300"/>
      <c r="H280" s="300"/>
      <c r="I280" s="300"/>
      <c r="J280" s="300"/>
    </row>
    <row r="281" spans="2:10" s="298" customFormat="1" x14ac:dyDescent="0.25">
      <c r="B281" s="307" t="s">
        <v>1576</v>
      </c>
      <c r="C281" s="308">
        <v>0.86</v>
      </c>
      <c r="D281" s="300"/>
      <c r="E281" s="300"/>
      <c r="G281" s="300"/>
      <c r="H281" s="300"/>
      <c r="I281" s="300"/>
      <c r="J281" s="300"/>
    </row>
    <row r="282" spans="2:10" s="298" customFormat="1" x14ac:dyDescent="0.25">
      <c r="B282" s="307" t="s">
        <v>1708</v>
      </c>
      <c r="C282" s="308">
        <v>0.53</v>
      </c>
      <c r="D282" s="300"/>
      <c r="E282" s="300"/>
      <c r="G282" s="300"/>
      <c r="H282" s="300"/>
      <c r="I282" s="300"/>
      <c r="J282" s="300"/>
    </row>
    <row r="283" spans="2:10" s="298" customFormat="1" x14ac:dyDescent="0.25">
      <c r="B283" s="307" t="s">
        <v>1577</v>
      </c>
      <c r="C283" s="308">
        <v>0.7</v>
      </c>
      <c r="D283" s="300"/>
      <c r="E283" s="300"/>
      <c r="G283" s="300"/>
      <c r="H283" s="300"/>
      <c r="I283" s="300"/>
      <c r="J283" s="300"/>
    </row>
    <row r="284" spans="2:10" s="298" customFormat="1" x14ac:dyDescent="0.25">
      <c r="B284" s="307" t="s">
        <v>1578</v>
      </c>
      <c r="C284" s="308">
        <v>0.6</v>
      </c>
      <c r="D284" s="300"/>
      <c r="E284" s="300"/>
      <c r="G284" s="300"/>
      <c r="H284" s="300"/>
      <c r="I284" s="300"/>
      <c r="J284" s="300"/>
    </row>
    <row r="285" spans="2:10" s="298" customFormat="1" x14ac:dyDescent="0.25">
      <c r="B285" s="307" t="s">
        <v>1579</v>
      </c>
      <c r="C285" s="308">
        <v>0.44</v>
      </c>
      <c r="D285" s="300"/>
      <c r="E285" s="300"/>
      <c r="G285" s="300"/>
      <c r="H285" s="300"/>
      <c r="I285" s="300"/>
      <c r="J285" s="300"/>
    </row>
    <row r="286" spans="2:10" s="298" customFormat="1" x14ac:dyDescent="0.25">
      <c r="B286" s="307" t="s">
        <v>1580</v>
      </c>
      <c r="C286" s="308">
        <v>0.45</v>
      </c>
      <c r="D286" s="300"/>
      <c r="E286" s="300"/>
      <c r="G286" s="300"/>
      <c r="H286" s="300"/>
      <c r="I286" s="300"/>
      <c r="J286" s="300"/>
    </row>
    <row r="287" spans="2:10" s="298" customFormat="1" x14ac:dyDescent="0.25">
      <c r="B287" s="307" t="s">
        <v>1581</v>
      </c>
      <c r="C287" s="308">
        <v>0.55000000000000004</v>
      </c>
      <c r="D287" s="300"/>
      <c r="E287" s="300"/>
      <c r="G287" s="300"/>
      <c r="H287" s="300"/>
      <c r="I287" s="300"/>
      <c r="J287" s="300"/>
    </row>
    <row r="288" spans="2:10" s="298" customFormat="1" x14ac:dyDescent="0.25">
      <c r="B288" s="307" t="s">
        <v>1548</v>
      </c>
      <c r="C288" s="308">
        <v>0.62</v>
      </c>
      <c r="D288" s="300"/>
      <c r="E288" s="300"/>
      <c r="G288" s="300"/>
      <c r="H288" s="300"/>
      <c r="I288" s="300"/>
      <c r="J288" s="300"/>
    </row>
    <row r="289" spans="2:10" s="298" customFormat="1" x14ac:dyDescent="0.25">
      <c r="B289" s="307" t="s">
        <v>1582</v>
      </c>
      <c r="C289" s="308">
        <v>0.12</v>
      </c>
      <c r="D289" s="300"/>
      <c r="E289" s="300"/>
      <c r="G289" s="300"/>
      <c r="H289" s="300"/>
      <c r="I289" s="300"/>
      <c r="J289" s="300"/>
    </row>
    <row r="290" spans="2:10" s="298" customFormat="1" x14ac:dyDescent="0.25">
      <c r="B290" s="307" t="s">
        <v>1583</v>
      </c>
      <c r="C290" s="308">
        <v>0.65</v>
      </c>
      <c r="D290" s="300"/>
      <c r="E290" s="300"/>
      <c r="G290" s="300"/>
      <c r="H290" s="300"/>
      <c r="I290" s="300"/>
      <c r="J290" s="300"/>
    </row>
    <row r="291" spans="2:10" s="298" customFormat="1" x14ac:dyDescent="0.25">
      <c r="B291" s="307" t="s">
        <v>1584</v>
      </c>
      <c r="C291" s="308">
        <v>0.82</v>
      </c>
      <c r="D291" s="300"/>
      <c r="E291" s="300"/>
      <c r="G291" s="300"/>
      <c r="H291" s="300"/>
      <c r="I291" s="300"/>
      <c r="J291" s="300"/>
    </row>
    <row r="292" spans="2:10" s="298" customFormat="1" x14ac:dyDescent="0.25">
      <c r="B292" s="307" t="s">
        <v>1585</v>
      </c>
      <c r="C292" s="308">
        <v>0.64</v>
      </c>
      <c r="D292" s="300"/>
      <c r="E292" s="300"/>
      <c r="G292" s="300"/>
      <c r="H292" s="300"/>
      <c r="I292" s="300"/>
      <c r="J292" s="300"/>
    </row>
    <row r="293" spans="2:10" s="298" customFormat="1" x14ac:dyDescent="0.25">
      <c r="B293" s="307" t="s">
        <v>1586</v>
      </c>
      <c r="C293" s="308">
        <v>0.62</v>
      </c>
      <c r="D293" s="300"/>
      <c r="E293" s="300"/>
      <c r="G293" s="300"/>
      <c r="H293" s="300"/>
      <c r="I293" s="300"/>
      <c r="J293" s="300"/>
    </row>
    <row r="294" spans="2:10" s="298" customFormat="1" x14ac:dyDescent="0.25">
      <c r="B294" s="307" t="s">
        <v>1587</v>
      </c>
      <c r="C294" s="308">
        <v>0.66</v>
      </c>
      <c r="D294" s="300"/>
      <c r="E294" s="300"/>
      <c r="G294" s="300"/>
      <c r="H294" s="300"/>
      <c r="I294" s="300"/>
      <c r="J294" s="300"/>
    </row>
    <row r="295" spans="2:10" s="298" customFormat="1" x14ac:dyDescent="0.25">
      <c r="B295" s="307" t="s">
        <v>1546</v>
      </c>
      <c r="C295" s="308">
        <v>0.78</v>
      </c>
      <c r="D295" s="300"/>
      <c r="E295" s="300"/>
      <c r="G295" s="300"/>
      <c r="H295" s="300"/>
      <c r="I295" s="300"/>
      <c r="J295" s="300"/>
    </row>
    <row r="296" spans="2:10" s="298" customFormat="1" x14ac:dyDescent="0.25">
      <c r="B296" s="307" t="s">
        <v>1588</v>
      </c>
      <c r="C296" s="308">
        <v>0.65</v>
      </c>
      <c r="D296" s="300"/>
      <c r="E296" s="300"/>
      <c r="G296" s="300"/>
      <c r="H296" s="300"/>
      <c r="I296" s="300"/>
      <c r="J296" s="300"/>
    </row>
    <row r="297" spans="2:10" s="298" customFormat="1" x14ac:dyDescent="0.25">
      <c r="B297" s="307" t="s">
        <v>1589</v>
      </c>
      <c r="C297" s="308">
        <v>0.73</v>
      </c>
      <c r="D297" s="300"/>
      <c r="E297" s="300"/>
      <c r="G297" s="300"/>
      <c r="H297" s="300"/>
      <c r="I297" s="300"/>
      <c r="J297" s="300"/>
    </row>
    <row r="298" spans="2:10" s="298" customFormat="1" x14ac:dyDescent="0.25">
      <c r="B298" s="307" t="s">
        <v>1590</v>
      </c>
      <c r="C298" s="308">
        <v>0.67</v>
      </c>
      <c r="D298" s="300"/>
      <c r="E298" s="300"/>
      <c r="G298" s="300"/>
      <c r="H298" s="300"/>
      <c r="I298" s="300"/>
      <c r="J298" s="300"/>
    </row>
    <row r="299" spans="2:10" s="298" customFormat="1" x14ac:dyDescent="0.25">
      <c r="B299" s="307" t="s">
        <v>1591</v>
      </c>
      <c r="C299" s="308">
        <v>0.5</v>
      </c>
      <c r="D299" s="300"/>
      <c r="E299" s="300"/>
      <c r="G299" s="300"/>
      <c r="H299" s="300"/>
      <c r="I299" s="300"/>
      <c r="J299" s="300"/>
    </row>
    <row r="300" spans="2:10" s="298" customFormat="1" x14ac:dyDescent="0.25">
      <c r="B300" s="307" t="s">
        <v>1542</v>
      </c>
      <c r="C300" s="308">
        <v>0.41</v>
      </c>
      <c r="D300" s="300"/>
      <c r="E300" s="300"/>
      <c r="G300" s="300"/>
      <c r="H300" s="300"/>
      <c r="I300" s="300"/>
      <c r="J300" s="300"/>
    </row>
    <row r="301" spans="2:10" s="298" customFormat="1" x14ac:dyDescent="0.25">
      <c r="B301" s="307" t="s">
        <v>1592</v>
      </c>
      <c r="C301" s="308">
        <v>0.83</v>
      </c>
      <c r="D301" s="300"/>
      <c r="E301" s="300"/>
      <c r="G301" s="300"/>
      <c r="H301" s="300"/>
      <c r="I301" s="300"/>
      <c r="J301" s="300"/>
    </row>
    <row r="302" spans="2:10" s="298" customFormat="1" x14ac:dyDescent="0.25">
      <c r="C302" s="300"/>
      <c r="D302" s="300"/>
      <c r="E302" s="300"/>
      <c r="G302" s="300"/>
      <c r="H302" s="300"/>
      <c r="I302" s="300"/>
      <c r="J302" s="300"/>
    </row>
    <row r="303" spans="2:10" s="298" customFormat="1" x14ac:dyDescent="0.25">
      <c r="C303" s="300"/>
      <c r="D303" s="300"/>
      <c r="E303" s="300"/>
      <c r="G303" s="300"/>
      <c r="H303" s="300"/>
      <c r="I303" s="300"/>
      <c r="J303" s="300"/>
    </row>
    <row r="304" spans="2:10" s="298" customFormat="1" x14ac:dyDescent="0.25">
      <c r="C304" s="300"/>
      <c r="D304" s="300"/>
      <c r="E304" s="300"/>
      <c r="G304" s="300"/>
      <c r="H304" s="300"/>
      <c r="I304" s="300"/>
      <c r="J304" s="300"/>
    </row>
    <row r="305" spans="1:10" s="298" customFormat="1" x14ac:dyDescent="0.25">
      <c r="A305" s="298" t="s">
        <v>1704</v>
      </c>
      <c r="B305" s="309" t="s">
        <v>1705</v>
      </c>
      <c r="C305" s="310"/>
      <c r="D305" s="300"/>
      <c r="E305" s="300"/>
      <c r="F305" s="310" t="s">
        <v>1614</v>
      </c>
      <c r="G305" s="300"/>
      <c r="H305" s="300"/>
      <c r="I305" s="300"/>
      <c r="J305" s="300"/>
    </row>
    <row r="306" spans="1:10" s="298" customFormat="1" ht="15" customHeight="1" x14ac:dyDescent="0.25">
      <c r="A306" s="298" t="s">
        <v>1703</v>
      </c>
      <c r="B306" s="533" t="s">
        <v>1617</v>
      </c>
      <c r="C306" s="533"/>
      <c r="D306" s="533"/>
      <c r="E306" s="533"/>
      <c r="F306" s="311">
        <v>0.41</v>
      </c>
      <c r="G306" s="300"/>
      <c r="H306" s="300"/>
      <c r="I306" s="300"/>
      <c r="J306" s="300"/>
    </row>
    <row r="307" spans="1:10" s="298" customFormat="1" ht="15" customHeight="1" x14ac:dyDescent="0.25">
      <c r="B307" s="533" t="s">
        <v>1618</v>
      </c>
      <c r="C307" s="533"/>
      <c r="D307" s="533"/>
      <c r="E307" s="533"/>
      <c r="F307" s="311">
        <v>0.51</v>
      </c>
      <c r="G307" s="300"/>
      <c r="H307" s="300"/>
      <c r="I307" s="300"/>
      <c r="J307" s="300"/>
    </row>
    <row r="308" spans="1:10" s="298" customFormat="1" ht="15" customHeight="1" x14ac:dyDescent="0.25">
      <c r="B308" s="533" t="s">
        <v>1619</v>
      </c>
      <c r="C308" s="533"/>
      <c r="D308" s="533"/>
      <c r="E308" s="533"/>
      <c r="F308" s="311">
        <v>0.56999999999999995</v>
      </c>
      <c r="G308" s="300"/>
      <c r="H308" s="300"/>
      <c r="I308" s="300"/>
      <c r="J308" s="300"/>
    </row>
    <row r="309" spans="1:10" s="298" customFormat="1" ht="15" customHeight="1" x14ac:dyDescent="0.25">
      <c r="B309" s="533" t="s">
        <v>1620</v>
      </c>
      <c r="C309" s="533"/>
      <c r="D309" s="533"/>
      <c r="E309" s="533"/>
      <c r="F309" s="311">
        <v>0.65</v>
      </c>
      <c r="G309" s="300"/>
      <c r="H309" s="300"/>
      <c r="I309" s="300"/>
      <c r="J309" s="300"/>
    </row>
    <row r="310" spans="1:10" s="298" customFormat="1" ht="15" customHeight="1" x14ac:dyDescent="0.25">
      <c r="B310" s="533" t="s">
        <v>1621</v>
      </c>
      <c r="C310" s="533"/>
      <c r="D310" s="533"/>
      <c r="E310" s="533"/>
      <c r="F310" s="311">
        <v>0.23</v>
      </c>
      <c r="G310" s="300"/>
      <c r="H310" s="300"/>
      <c r="I310" s="300"/>
      <c r="J310" s="300"/>
    </row>
    <row r="311" spans="1:10" s="298" customFormat="1" ht="15" customHeight="1" x14ac:dyDescent="0.25">
      <c r="B311" s="533" t="s">
        <v>1622</v>
      </c>
      <c r="C311" s="533"/>
      <c r="D311" s="533"/>
      <c r="E311" s="533"/>
      <c r="F311" s="311">
        <v>0.27</v>
      </c>
      <c r="G311" s="300"/>
      <c r="H311" s="300"/>
      <c r="I311" s="300"/>
      <c r="J311" s="300"/>
    </row>
    <row r="312" spans="1:10" s="298" customFormat="1" ht="15" customHeight="1" x14ac:dyDescent="0.25">
      <c r="B312" s="533" t="s">
        <v>1623</v>
      </c>
      <c r="C312" s="533"/>
      <c r="D312" s="533"/>
      <c r="E312" s="533"/>
      <c r="F312" s="311">
        <v>0.56000000000000005</v>
      </c>
      <c r="G312" s="300"/>
      <c r="H312" s="300"/>
      <c r="I312" s="300"/>
      <c r="J312" s="300"/>
    </row>
    <row r="313" spans="1:10" s="298" customFormat="1" ht="15" customHeight="1" x14ac:dyDescent="0.25">
      <c r="B313" s="533" t="s">
        <v>1624</v>
      </c>
      <c r="C313" s="533"/>
      <c r="D313" s="533"/>
      <c r="E313" s="533"/>
      <c r="F313" s="311">
        <v>1.1000000000000001</v>
      </c>
      <c r="G313" s="300"/>
      <c r="H313" s="300"/>
      <c r="I313" s="300"/>
      <c r="J313" s="300"/>
    </row>
    <row r="314" spans="1:10" s="298" customFormat="1" ht="15" customHeight="1" x14ac:dyDescent="0.25">
      <c r="B314" s="533" t="s">
        <v>1625</v>
      </c>
      <c r="C314" s="533"/>
      <c r="D314" s="533"/>
      <c r="E314" s="533"/>
      <c r="F314" s="311">
        <v>0.72</v>
      </c>
      <c r="G314" s="300"/>
      <c r="H314" s="300"/>
      <c r="I314" s="300"/>
      <c r="J314" s="300"/>
    </row>
    <row r="315" spans="1:10" s="298" customFormat="1" ht="15" customHeight="1" x14ac:dyDescent="0.25">
      <c r="B315" s="533" t="s">
        <v>1626</v>
      </c>
      <c r="C315" s="533"/>
      <c r="D315" s="533"/>
      <c r="E315" s="533"/>
      <c r="F315" s="311">
        <v>0.27</v>
      </c>
      <c r="G315" s="300"/>
      <c r="H315" s="300"/>
      <c r="I315" s="300"/>
      <c r="J315" s="300"/>
    </row>
    <row r="316" spans="1:10" s="298" customFormat="1" ht="15" customHeight="1" x14ac:dyDescent="0.25">
      <c r="B316" s="533" t="s">
        <v>1627</v>
      </c>
      <c r="C316" s="533"/>
      <c r="D316" s="533"/>
      <c r="E316" s="533"/>
      <c r="F316" s="311">
        <v>0.23</v>
      </c>
      <c r="G316" s="300"/>
      <c r="H316" s="300"/>
      <c r="I316" s="300"/>
      <c r="J316" s="300"/>
    </row>
    <row r="317" spans="1:10" s="298" customFormat="1" x14ac:dyDescent="0.25">
      <c r="B317" s="533" t="s">
        <v>1595</v>
      </c>
      <c r="C317" s="533"/>
      <c r="D317" s="533"/>
      <c r="E317" s="533"/>
      <c r="F317" s="311">
        <v>0.56000000000000005</v>
      </c>
      <c r="G317" s="300"/>
      <c r="H317" s="300"/>
      <c r="I317" s="300"/>
      <c r="J317" s="300"/>
    </row>
    <row r="318" spans="1:10" s="298" customFormat="1" ht="15" customHeight="1" x14ac:dyDescent="0.25">
      <c r="B318" s="533" t="s">
        <v>1596</v>
      </c>
      <c r="C318" s="533"/>
      <c r="D318" s="533"/>
      <c r="E318" s="533"/>
      <c r="F318" s="312"/>
      <c r="G318" s="300"/>
      <c r="H318" s="300"/>
      <c r="I318" s="300"/>
      <c r="J318" s="300"/>
    </row>
    <row r="319" spans="1:10" s="298" customFormat="1" ht="15" customHeight="1" x14ac:dyDescent="0.25">
      <c r="B319" s="533" t="s">
        <v>1628</v>
      </c>
      <c r="C319" s="533"/>
      <c r="D319" s="533"/>
      <c r="E319" s="533"/>
      <c r="F319" s="311">
        <v>0.74</v>
      </c>
      <c r="G319" s="300"/>
      <c r="H319" s="300"/>
      <c r="I319" s="300"/>
      <c r="J319" s="300"/>
    </row>
    <row r="320" spans="1:10" s="298" customFormat="1" ht="15" customHeight="1" x14ac:dyDescent="0.25">
      <c r="B320" s="533" t="s">
        <v>1629</v>
      </c>
      <c r="C320" s="533"/>
      <c r="D320" s="533"/>
      <c r="E320" s="533"/>
      <c r="F320" s="311">
        <v>0.71</v>
      </c>
      <c r="G320" s="300"/>
      <c r="H320" s="300"/>
      <c r="I320" s="300"/>
      <c r="J320" s="300"/>
    </row>
    <row r="321" spans="2:10" s="298" customFormat="1" x14ac:dyDescent="0.25">
      <c r="B321" s="533" t="s">
        <v>1597</v>
      </c>
      <c r="C321" s="533"/>
      <c r="D321" s="533"/>
      <c r="E321" s="533"/>
      <c r="F321" s="311">
        <v>0.75</v>
      </c>
      <c r="G321" s="300"/>
      <c r="H321" s="300"/>
      <c r="I321" s="300"/>
      <c r="J321" s="300"/>
    </row>
    <row r="322" spans="2:10" s="298" customFormat="1" ht="15" customHeight="1" x14ac:dyDescent="0.25">
      <c r="B322" s="533" t="s">
        <v>1598</v>
      </c>
      <c r="C322" s="533"/>
      <c r="D322" s="533"/>
      <c r="E322" s="533"/>
      <c r="F322" s="311">
        <v>0.88</v>
      </c>
      <c r="G322" s="300"/>
      <c r="H322" s="300"/>
      <c r="I322" s="300"/>
      <c r="J322" s="300"/>
    </row>
    <row r="323" spans="2:10" s="298" customFormat="1" x14ac:dyDescent="0.25">
      <c r="B323" s="533" t="s">
        <v>1599</v>
      </c>
      <c r="C323" s="533"/>
      <c r="D323" s="533"/>
      <c r="E323" s="533"/>
      <c r="F323" s="311">
        <v>0.51</v>
      </c>
      <c r="G323" s="300"/>
      <c r="H323" s="300"/>
      <c r="I323" s="300"/>
      <c r="J323" s="300"/>
    </row>
    <row r="324" spans="2:10" s="298" customFormat="1" x14ac:dyDescent="0.25">
      <c r="B324" s="533" t="s">
        <v>1600</v>
      </c>
      <c r="C324" s="533"/>
      <c r="D324" s="533"/>
      <c r="E324" s="533"/>
      <c r="F324" s="311">
        <v>0.31</v>
      </c>
      <c r="G324" s="300"/>
      <c r="H324" s="300"/>
      <c r="I324" s="300"/>
      <c r="J324" s="300"/>
    </row>
    <row r="325" spans="2:10" s="298" customFormat="1" ht="28.5" customHeight="1" x14ac:dyDescent="0.25">
      <c r="B325" s="533" t="s">
        <v>1632</v>
      </c>
      <c r="C325" s="533"/>
      <c r="D325" s="533"/>
      <c r="E325" s="533"/>
      <c r="F325" s="313">
        <v>0.71</v>
      </c>
      <c r="G325" s="300"/>
      <c r="H325" s="300"/>
      <c r="I325" s="300"/>
      <c r="J325" s="300"/>
    </row>
    <row r="326" spans="2:10" s="298" customFormat="1" ht="15" customHeight="1" x14ac:dyDescent="0.25">
      <c r="B326" s="533" t="s">
        <v>1631</v>
      </c>
      <c r="C326" s="533"/>
      <c r="D326" s="533"/>
      <c r="E326" s="533"/>
      <c r="F326" s="314">
        <v>0.61</v>
      </c>
      <c r="G326" s="300"/>
      <c r="H326" s="300"/>
      <c r="I326" s="300"/>
      <c r="J326" s="300"/>
    </row>
    <row r="327" spans="2:10" s="298" customFormat="1" x14ac:dyDescent="0.25">
      <c r="B327" s="533" t="s">
        <v>1633</v>
      </c>
      <c r="C327" s="533"/>
      <c r="D327" s="533"/>
      <c r="E327" s="533"/>
      <c r="F327" s="313">
        <v>0.28000000000000003</v>
      </c>
      <c r="G327" s="300"/>
      <c r="H327" s="300"/>
      <c r="I327" s="300"/>
      <c r="J327" s="300"/>
    </row>
    <row r="328" spans="2:10" s="298" customFormat="1" x14ac:dyDescent="0.25">
      <c r="B328" s="533" t="s">
        <v>1634</v>
      </c>
      <c r="C328" s="533"/>
      <c r="D328" s="533"/>
      <c r="E328" s="533"/>
      <c r="F328" s="313">
        <v>0.71</v>
      </c>
      <c r="G328" s="300"/>
      <c r="H328" s="300"/>
      <c r="I328" s="300"/>
      <c r="J328" s="300"/>
    </row>
    <row r="329" spans="2:10" s="298" customFormat="1" x14ac:dyDescent="0.25">
      <c r="B329" s="533" t="s">
        <v>1630</v>
      </c>
      <c r="C329" s="533"/>
      <c r="D329" s="533"/>
      <c r="E329" s="533"/>
      <c r="F329" s="315">
        <v>0.41</v>
      </c>
      <c r="G329" s="300"/>
      <c r="H329" s="300"/>
      <c r="I329" s="300"/>
      <c r="J329" s="300"/>
    </row>
    <row r="330" spans="2:10" s="298" customFormat="1" x14ac:dyDescent="0.25">
      <c r="B330" s="533" t="s">
        <v>1601</v>
      </c>
      <c r="C330" s="533"/>
      <c r="D330" s="533"/>
      <c r="E330" s="533"/>
      <c r="F330" s="315">
        <v>1.06</v>
      </c>
      <c r="G330" s="300"/>
      <c r="H330" s="300"/>
      <c r="I330" s="300"/>
      <c r="J330" s="300"/>
    </row>
    <row r="331" spans="2:10" s="298" customFormat="1" x14ac:dyDescent="0.25">
      <c r="B331" s="533" t="s">
        <v>1635</v>
      </c>
      <c r="C331" s="533"/>
      <c r="D331" s="533"/>
      <c r="E331" s="533"/>
      <c r="F331" s="315">
        <v>0.62</v>
      </c>
      <c r="G331" s="300"/>
      <c r="H331" s="300"/>
      <c r="I331" s="300"/>
      <c r="J331" s="300"/>
    </row>
    <row r="332" spans="2:10" s="298" customFormat="1" x14ac:dyDescent="0.25">
      <c r="B332" s="533" t="s">
        <v>1636</v>
      </c>
      <c r="C332" s="533"/>
      <c r="D332" s="533"/>
      <c r="E332" s="533"/>
      <c r="F332" s="315">
        <v>0.36</v>
      </c>
      <c r="G332" s="300"/>
      <c r="H332" s="300"/>
      <c r="I332" s="300"/>
      <c r="J332" s="300"/>
    </row>
    <row r="333" spans="2:10" s="298" customFormat="1" ht="29.25" customHeight="1" x14ac:dyDescent="0.25">
      <c r="B333" s="533" t="s">
        <v>1637</v>
      </c>
      <c r="C333" s="533"/>
      <c r="D333" s="533"/>
      <c r="E333" s="533"/>
      <c r="F333" s="312">
        <v>1.22</v>
      </c>
      <c r="G333" s="300"/>
      <c r="H333" s="300"/>
      <c r="I333" s="300"/>
      <c r="J333" s="300"/>
    </row>
    <row r="334" spans="2:10" s="298" customFormat="1" x14ac:dyDescent="0.25">
      <c r="B334" s="533" t="s">
        <v>1639</v>
      </c>
      <c r="C334" s="533"/>
      <c r="D334" s="533"/>
      <c r="E334" s="533"/>
      <c r="F334" s="312">
        <v>0.52</v>
      </c>
      <c r="G334" s="300"/>
      <c r="H334" s="300"/>
      <c r="I334" s="300"/>
      <c r="J334" s="300"/>
    </row>
    <row r="335" spans="2:10" s="298" customFormat="1" x14ac:dyDescent="0.25">
      <c r="B335" s="533" t="s">
        <v>1640</v>
      </c>
      <c r="C335" s="533"/>
      <c r="D335" s="533"/>
      <c r="E335" s="533"/>
      <c r="F335" s="300">
        <v>0.35</v>
      </c>
      <c r="G335" s="300"/>
      <c r="H335" s="300"/>
      <c r="I335" s="300"/>
      <c r="J335" s="300"/>
    </row>
    <row r="336" spans="2:10" s="298" customFormat="1" x14ac:dyDescent="0.25">
      <c r="B336" s="533" t="s">
        <v>1641</v>
      </c>
      <c r="C336" s="533"/>
      <c r="D336" s="533"/>
      <c r="E336" s="533"/>
      <c r="F336" s="300">
        <v>0.42</v>
      </c>
      <c r="G336" s="300"/>
      <c r="H336" s="300"/>
      <c r="I336" s="300"/>
      <c r="J336" s="300"/>
    </row>
    <row r="337" spans="2:10" s="298" customFormat="1" x14ac:dyDescent="0.25">
      <c r="B337" s="533" t="s">
        <v>1638</v>
      </c>
      <c r="C337" s="533"/>
      <c r="D337" s="533"/>
      <c r="E337" s="533"/>
      <c r="F337" s="300">
        <v>0.43</v>
      </c>
      <c r="G337" s="300"/>
      <c r="H337" s="300"/>
      <c r="I337" s="300"/>
      <c r="J337" s="300"/>
    </row>
    <row r="338" spans="2:10" s="298" customFormat="1" x14ac:dyDescent="0.25">
      <c r="B338" s="533" t="s">
        <v>1642</v>
      </c>
      <c r="C338" s="533"/>
      <c r="D338" s="533"/>
      <c r="E338" s="533"/>
      <c r="F338" s="300">
        <v>0.39</v>
      </c>
      <c r="G338" s="300"/>
      <c r="H338" s="300"/>
      <c r="I338" s="300"/>
      <c r="J338" s="300"/>
    </row>
    <row r="339" spans="2:10" s="298" customFormat="1" x14ac:dyDescent="0.25">
      <c r="B339" s="533" t="s">
        <v>1643</v>
      </c>
      <c r="C339" s="533"/>
      <c r="D339" s="533"/>
      <c r="E339" s="533"/>
      <c r="F339" s="300">
        <v>0.41</v>
      </c>
      <c r="G339" s="300"/>
      <c r="H339" s="300"/>
      <c r="I339" s="300"/>
      <c r="J339" s="300"/>
    </row>
    <row r="340" spans="2:10" s="298" customFormat="1" x14ac:dyDescent="0.25">
      <c r="B340" s="533" t="s">
        <v>1602</v>
      </c>
      <c r="C340" s="533"/>
      <c r="D340" s="533"/>
      <c r="E340" s="533"/>
      <c r="F340" s="300">
        <v>0.92</v>
      </c>
      <c r="G340" s="300"/>
      <c r="H340" s="300"/>
      <c r="I340" s="300"/>
      <c r="J340" s="300"/>
    </row>
    <row r="341" spans="2:10" s="298" customFormat="1" x14ac:dyDescent="0.25">
      <c r="B341" s="533" t="s">
        <v>1646</v>
      </c>
      <c r="C341" s="533"/>
      <c r="D341" s="533"/>
      <c r="E341" s="533"/>
      <c r="F341" s="300">
        <v>0.41</v>
      </c>
      <c r="G341" s="300"/>
      <c r="H341" s="300"/>
      <c r="I341" s="300"/>
      <c r="J341" s="300"/>
    </row>
    <row r="342" spans="2:10" s="298" customFormat="1" x14ac:dyDescent="0.25">
      <c r="B342" s="533" t="s">
        <v>1644</v>
      </c>
      <c r="C342" s="533"/>
      <c r="D342" s="533"/>
      <c r="E342" s="533"/>
      <c r="F342" s="316">
        <v>1.04</v>
      </c>
      <c r="G342" s="300"/>
      <c r="H342" s="300"/>
      <c r="I342" s="300"/>
      <c r="J342" s="300"/>
    </row>
    <row r="343" spans="2:10" s="298" customFormat="1" x14ac:dyDescent="0.25">
      <c r="B343" s="533" t="s">
        <v>1645</v>
      </c>
      <c r="C343" s="533"/>
      <c r="D343" s="533"/>
      <c r="E343" s="533"/>
      <c r="F343" s="316">
        <v>1.21</v>
      </c>
      <c r="G343" s="300"/>
      <c r="H343" s="300"/>
      <c r="I343" s="300"/>
      <c r="J343" s="300"/>
    </row>
    <row r="344" spans="2:10" s="298" customFormat="1" x14ac:dyDescent="0.25">
      <c r="B344" s="533" t="s">
        <v>1603</v>
      </c>
      <c r="C344" s="533"/>
      <c r="D344" s="533"/>
      <c r="E344" s="533"/>
      <c r="F344" s="316">
        <v>0.43</v>
      </c>
      <c r="G344" s="300"/>
      <c r="H344" s="300"/>
      <c r="I344" s="300"/>
      <c r="J344" s="300"/>
    </row>
    <row r="345" spans="2:10" s="298" customFormat="1" x14ac:dyDescent="0.25">
      <c r="B345" s="533" t="s">
        <v>1604</v>
      </c>
      <c r="C345" s="533"/>
      <c r="D345" s="533"/>
      <c r="E345" s="533"/>
      <c r="F345" s="316">
        <v>0.51</v>
      </c>
      <c r="G345" s="300"/>
      <c r="H345" s="300"/>
      <c r="I345" s="300"/>
      <c r="J345" s="300"/>
    </row>
    <row r="346" spans="2:10" s="298" customFormat="1" x14ac:dyDescent="0.25">
      <c r="B346" s="533" t="s">
        <v>1647</v>
      </c>
      <c r="C346" s="533"/>
      <c r="D346" s="533"/>
      <c r="E346" s="533"/>
      <c r="F346" s="316">
        <v>0.52</v>
      </c>
      <c r="G346" s="300"/>
      <c r="H346" s="300"/>
      <c r="I346" s="300"/>
      <c r="J346" s="300"/>
    </row>
    <row r="347" spans="2:10" s="298" customFormat="1" ht="29.25" customHeight="1" x14ac:dyDescent="0.25">
      <c r="B347" s="533" t="s">
        <v>1701</v>
      </c>
      <c r="C347" s="533"/>
      <c r="D347" s="533"/>
      <c r="E347" s="533"/>
      <c r="F347" s="316">
        <v>1.44</v>
      </c>
      <c r="G347" s="300"/>
      <c r="H347" s="300"/>
      <c r="I347" s="300"/>
      <c r="J347" s="300"/>
    </row>
    <row r="348" spans="2:10" s="298" customFormat="1" x14ac:dyDescent="0.25">
      <c r="B348" s="533" t="s">
        <v>1648</v>
      </c>
      <c r="C348" s="533"/>
      <c r="D348" s="533"/>
      <c r="E348" s="533"/>
      <c r="F348" s="316">
        <v>0.48</v>
      </c>
      <c r="G348" s="300"/>
      <c r="H348" s="300"/>
      <c r="I348" s="300"/>
      <c r="J348" s="300"/>
    </row>
    <row r="349" spans="2:10" s="298" customFormat="1" x14ac:dyDescent="0.25">
      <c r="B349" s="533" t="s">
        <v>1649</v>
      </c>
      <c r="C349" s="533"/>
      <c r="D349" s="533"/>
      <c r="E349" s="533"/>
      <c r="F349" s="316">
        <v>0.2</v>
      </c>
      <c r="G349" s="300"/>
      <c r="H349" s="300"/>
      <c r="I349" s="300"/>
      <c r="J349" s="300"/>
    </row>
    <row r="350" spans="2:10" s="298" customFormat="1" x14ac:dyDescent="0.25">
      <c r="B350" s="533" t="s">
        <v>1650</v>
      </c>
      <c r="C350" s="533"/>
      <c r="D350" s="533"/>
      <c r="E350" s="533"/>
      <c r="F350" s="316">
        <v>0.82</v>
      </c>
      <c r="G350" s="300"/>
      <c r="H350" s="300"/>
      <c r="I350" s="300"/>
      <c r="J350" s="300"/>
    </row>
    <row r="351" spans="2:10" s="298" customFormat="1" x14ac:dyDescent="0.25">
      <c r="B351" s="533" t="s">
        <v>1651</v>
      </c>
      <c r="C351" s="533"/>
      <c r="D351" s="533"/>
      <c r="E351" s="533"/>
      <c r="F351" s="316">
        <v>0.8</v>
      </c>
      <c r="G351" s="300"/>
      <c r="H351" s="300"/>
      <c r="I351" s="300"/>
      <c r="J351" s="300"/>
    </row>
    <row r="352" spans="2:10" s="298" customFormat="1" x14ac:dyDescent="0.25">
      <c r="B352" s="533" t="s">
        <v>1605</v>
      </c>
      <c r="C352" s="533"/>
      <c r="D352" s="533"/>
      <c r="E352" s="533"/>
      <c r="F352" s="316">
        <v>0.43</v>
      </c>
      <c r="G352" s="300"/>
      <c r="H352" s="300"/>
      <c r="I352" s="300"/>
      <c r="J352" s="300"/>
    </row>
    <row r="353" spans="2:10" s="298" customFormat="1" x14ac:dyDescent="0.25">
      <c r="B353" s="533" t="s">
        <v>1652</v>
      </c>
      <c r="C353" s="533"/>
      <c r="D353" s="533"/>
      <c r="E353" s="533"/>
      <c r="F353" s="316">
        <v>0.42</v>
      </c>
      <c r="G353" s="300"/>
      <c r="H353" s="300"/>
      <c r="I353" s="300"/>
      <c r="J353" s="300"/>
    </row>
    <row r="354" spans="2:10" s="298" customFormat="1" x14ac:dyDescent="0.25">
      <c r="B354" s="533" t="s">
        <v>1653</v>
      </c>
      <c r="C354" s="533"/>
      <c r="D354" s="533"/>
      <c r="E354" s="533"/>
      <c r="F354" s="316">
        <v>0.44</v>
      </c>
      <c r="G354" s="300"/>
      <c r="H354" s="300"/>
      <c r="I354" s="300"/>
      <c r="J354" s="300"/>
    </row>
    <row r="355" spans="2:10" s="298" customFormat="1" x14ac:dyDescent="0.25">
      <c r="B355" s="533" t="s">
        <v>1654</v>
      </c>
      <c r="C355" s="533"/>
      <c r="D355" s="533"/>
      <c r="E355" s="533"/>
      <c r="F355" s="316">
        <v>0.73</v>
      </c>
      <c r="G355" s="300"/>
      <c r="H355" s="300"/>
      <c r="I355" s="300"/>
      <c r="J355" s="300"/>
    </row>
    <row r="356" spans="2:10" s="298" customFormat="1" x14ac:dyDescent="0.25">
      <c r="B356" s="533" t="s">
        <v>1655</v>
      </c>
      <c r="C356" s="533"/>
      <c r="D356" s="533"/>
      <c r="E356" s="533"/>
      <c r="F356" s="316">
        <v>0.56000000000000005</v>
      </c>
      <c r="G356" s="300"/>
      <c r="H356" s="300"/>
      <c r="I356" s="300"/>
      <c r="J356" s="300"/>
    </row>
    <row r="357" spans="2:10" s="298" customFormat="1" x14ac:dyDescent="0.25">
      <c r="B357" s="533" t="s">
        <v>1606</v>
      </c>
      <c r="C357" s="533"/>
      <c r="D357" s="533"/>
      <c r="E357" s="533"/>
      <c r="F357" s="316">
        <v>0.11</v>
      </c>
      <c r="G357" s="300"/>
      <c r="H357" s="300"/>
      <c r="I357" s="300"/>
      <c r="J357" s="300"/>
    </row>
    <row r="358" spans="2:10" s="298" customFormat="1" x14ac:dyDescent="0.25">
      <c r="B358" s="533" t="s">
        <v>1607</v>
      </c>
      <c r="C358" s="533"/>
      <c r="D358" s="533"/>
      <c r="E358" s="533"/>
      <c r="F358" s="316">
        <v>1.23</v>
      </c>
      <c r="G358" s="300"/>
      <c r="H358" s="300"/>
      <c r="I358" s="300"/>
      <c r="J358" s="300"/>
    </row>
    <row r="359" spans="2:10" s="298" customFormat="1" ht="30" customHeight="1" x14ac:dyDescent="0.25">
      <c r="B359" s="533" t="s">
        <v>1656</v>
      </c>
      <c r="C359" s="533"/>
      <c r="D359" s="533"/>
      <c r="E359" s="533"/>
      <c r="F359" s="316">
        <v>0.96</v>
      </c>
      <c r="G359" s="300"/>
      <c r="H359" s="300"/>
      <c r="I359" s="300"/>
      <c r="J359" s="300"/>
    </row>
    <row r="360" spans="2:10" s="298" customFormat="1" x14ac:dyDescent="0.25">
      <c r="B360" s="533" t="s">
        <v>1657</v>
      </c>
      <c r="C360" s="533"/>
      <c r="D360" s="533"/>
      <c r="E360" s="533"/>
      <c r="F360" s="316">
        <v>0.63</v>
      </c>
      <c r="G360" s="300"/>
      <c r="H360" s="300"/>
      <c r="I360" s="300"/>
      <c r="J360" s="300"/>
    </row>
    <row r="361" spans="2:10" s="298" customFormat="1" x14ac:dyDescent="0.25">
      <c r="B361" s="533" t="s">
        <v>1608</v>
      </c>
      <c r="C361" s="533"/>
      <c r="D361" s="533"/>
      <c r="E361" s="533"/>
      <c r="F361" s="316">
        <v>0.85</v>
      </c>
      <c r="G361" s="300"/>
      <c r="H361" s="300"/>
      <c r="I361" s="300"/>
      <c r="J361" s="300"/>
    </row>
    <row r="362" spans="2:10" s="298" customFormat="1" x14ac:dyDescent="0.25">
      <c r="B362" s="533" t="s">
        <v>1609</v>
      </c>
      <c r="C362" s="533"/>
      <c r="D362" s="533"/>
      <c r="E362" s="533"/>
      <c r="F362" s="316">
        <v>0.21</v>
      </c>
      <c r="G362" s="300"/>
      <c r="H362" s="300"/>
      <c r="I362" s="300"/>
      <c r="J362" s="300"/>
    </row>
    <row r="363" spans="2:10" s="298" customFormat="1" ht="15" customHeight="1" x14ac:dyDescent="0.25">
      <c r="B363" s="533" t="s">
        <v>1610</v>
      </c>
      <c r="C363" s="533"/>
      <c r="D363" s="533"/>
      <c r="E363" s="533"/>
      <c r="F363" s="316">
        <v>0</v>
      </c>
      <c r="G363" s="300"/>
      <c r="H363" s="300"/>
      <c r="I363" s="300"/>
      <c r="J363" s="300"/>
    </row>
    <row r="364" spans="2:10" s="298" customFormat="1" x14ac:dyDescent="0.25">
      <c r="B364" s="533" t="s">
        <v>1611</v>
      </c>
      <c r="C364" s="533"/>
      <c r="D364" s="533"/>
      <c r="E364" s="533"/>
      <c r="F364" s="316">
        <v>0.47</v>
      </c>
      <c r="G364" s="300"/>
      <c r="H364" s="300"/>
      <c r="I364" s="300"/>
      <c r="J364" s="300"/>
    </row>
    <row r="365" spans="2:10" s="298" customFormat="1" x14ac:dyDescent="0.25">
      <c r="B365" s="533" t="s">
        <v>1612</v>
      </c>
      <c r="C365" s="533"/>
      <c r="D365" s="533"/>
      <c r="E365" s="533"/>
      <c r="F365" s="316">
        <v>0.38</v>
      </c>
      <c r="G365" s="300"/>
      <c r="H365" s="300"/>
      <c r="I365" s="300"/>
      <c r="J365" s="300"/>
    </row>
    <row r="366" spans="2:10" s="298" customFormat="1" x14ac:dyDescent="0.25">
      <c r="B366" s="533" t="s">
        <v>1613</v>
      </c>
      <c r="C366" s="533"/>
      <c r="D366" s="533"/>
      <c r="E366" s="533"/>
      <c r="F366" s="316">
        <v>0.53</v>
      </c>
      <c r="G366" s="300"/>
      <c r="H366" s="300"/>
      <c r="I366" s="300"/>
      <c r="J366" s="300"/>
    </row>
    <row r="367" spans="2:10" s="298" customFormat="1" x14ac:dyDescent="0.25">
      <c r="B367" s="533" t="s">
        <v>1592</v>
      </c>
      <c r="C367" s="533"/>
      <c r="D367" s="533"/>
      <c r="E367" s="533"/>
      <c r="F367" s="316">
        <v>1.0900000000000001</v>
      </c>
      <c r="G367" s="300"/>
      <c r="H367" s="300"/>
      <c r="I367" s="300"/>
      <c r="J367" s="300"/>
    </row>
    <row r="368" spans="2:10" s="298" customFormat="1" ht="15" customHeight="1" x14ac:dyDescent="0.25">
      <c r="B368" s="533" t="s">
        <v>1615</v>
      </c>
      <c r="C368" s="533"/>
      <c r="D368" s="533"/>
      <c r="E368" s="533"/>
      <c r="F368" s="316">
        <v>0</v>
      </c>
      <c r="G368" s="317"/>
      <c r="H368" s="300"/>
      <c r="I368" s="300"/>
      <c r="J368" s="300"/>
    </row>
    <row r="369" spans="2:10" s="298" customFormat="1" x14ac:dyDescent="0.25">
      <c r="B369" s="533" t="s">
        <v>1616</v>
      </c>
      <c r="C369" s="533"/>
      <c r="D369" s="533"/>
      <c r="E369" s="533"/>
      <c r="F369" s="316">
        <v>0.5</v>
      </c>
      <c r="G369" s="316"/>
      <c r="H369" s="300"/>
      <c r="I369" s="300"/>
      <c r="J369" s="300"/>
    </row>
    <row r="370" spans="2:10" s="298" customFormat="1" x14ac:dyDescent="0.25">
      <c r="B370" s="533" t="s">
        <v>1658</v>
      </c>
      <c r="C370" s="533"/>
      <c r="D370" s="533"/>
      <c r="E370" s="533"/>
      <c r="F370" s="316">
        <v>0.43</v>
      </c>
      <c r="G370" s="316"/>
      <c r="H370" s="300"/>
      <c r="I370" s="300"/>
      <c r="J370" s="300"/>
    </row>
    <row r="371" spans="2:10" s="298" customFormat="1" ht="30" customHeight="1" x14ac:dyDescent="0.25">
      <c r="B371" s="533" t="s">
        <v>1659</v>
      </c>
      <c r="C371" s="533"/>
      <c r="D371" s="533"/>
      <c r="E371" s="533"/>
      <c r="F371" s="316">
        <v>0.57999999999999996</v>
      </c>
      <c r="G371" s="316"/>
      <c r="H371" s="300"/>
      <c r="I371" s="300"/>
      <c r="J371" s="300"/>
    </row>
    <row r="372" spans="2:10" s="298" customFormat="1" ht="30.75" customHeight="1" x14ac:dyDescent="0.25">
      <c r="B372" s="533" t="s">
        <v>1660</v>
      </c>
      <c r="C372" s="533"/>
      <c r="D372" s="533"/>
      <c r="E372" s="533"/>
      <c r="F372" s="316">
        <v>1.2</v>
      </c>
      <c r="G372" s="316"/>
      <c r="H372" s="300"/>
      <c r="I372" s="300"/>
      <c r="J372" s="300"/>
    </row>
    <row r="373" spans="2:10" s="298" customFormat="1" x14ac:dyDescent="0.25">
      <c r="B373" s="533" t="s">
        <v>1661</v>
      </c>
      <c r="C373" s="533"/>
      <c r="D373" s="533"/>
      <c r="E373" s="533"/>
      <c r="F373" s="316">
        <v>0.19</v>
      </c>
      <c r="G373" s="316"/>
      <c r="H373" s="300"/>
      <c r="I373" s="300"/>
      <c r="J373" s="300"/>
    </row>
    <row r="374" spans="2:10" s="298" customFormat="1" x14ac:dyDescent="0.25">
      <c r="B374" s="533" t="s">
        <v>1662</v>
      </c>
      <c r="C374" s="533"/>
      <c r="D374" s="533"/>
      <c r="E374" s="533"/>
      <c r="F374" s="316">
        <v>0.5</v>
      </c>
      <c r="G374" s="316"/>
      <c r="H374" s="300"/>
      <c r="I374" s="300"/>
      <c r="J374" s="300"/>
    </row>
    <row r="375" spans="2:10" s="298" customFormat="1" x14ac:dyDescent="0.25">
      <c r="B375" s="533" t="s">
        <v>1663</v>
      </c>
      <c r="C375" s="533"/>
      <c r="D375" s="533"/>
      <c r="E375" s="533"/>
      <c r="F375" s="316">
        <v>0.75</v>
      </c>
      <c r="G375" s="316"/>
      <c r="H375" s="300"/>
      <c r="I375" s="300"/>
      <c r="J375" s="300"/>
    </row>
    <row r="376" spans="2:10" s="298" customFormat="1" ht="15" customHeight="1" x14ac:dyDescent="0.25">
      <c r="B376" s="533" t="s">
        <v>1664</v>
      </c>
      <c r="C376" s="533"/>
      <c r="D376" s="533"/>
      <c r="E376" s="533"/>
      <c r="F376" s="316">
        <v>0.78</v>
      </c>
      <c r="G376" s="315"/>
      <c r="H376" s="300"/>
      <c r="I376" s="300"/>
      <c r="J376" s="300"/>
    </row>
    <row r="377" spans="2:10" s="298" customFormat="1" x14ac:dyDescent="0.25">
      <c r="B377" s="533" t="s">
        <v>1665</v>
      </c>
      <c r="C377" s="533"/>
      <c r="D377" s="533"/>
      <c r="E377" s="533"/>
      <c r="F377" s="316">
        <v>1.1599999999999999</v>
      </c>
      <c r="G377" s="315"/>
      <c r="H377" s="300"/>
      <c r="I377" s="300"/>
      <c r="J377" s="300"/>
    </row>
    <row r="378" spans="2:10" s="298" customFormat="1" x14ac:dyDescent="0.25">
      <c r="B378" s="533" t="s">
        <v>1666</v>
      </c>
      <c r="C378" s="533"/>
      <c r="D378" s="533"/>
      <c r="E378" s="533"/>
      <c r="F378" s="316">
        <v>0.94</v>
      </c>
      <c r="G378" s="315"/>
      <c r="H378" s="300"/>
      <c r="I378" s="300"/>
      <c r="J378" s="300"/>
    </row>
    <row r="379" spans="2:10" s="298" customFormat="1" x14ac:dyDescent="0.25">
      <c r="B379" s="533" t="s">
        <v>1667</v>
      </c>
      <c r="C379" s="533"/>
      <c r="D379" s="533"/>
      <c r="E379" s="533"/>
      <c r="F379" s="316">
        <v>0.54</v>
      </c>
      <c r="G379" s="315"/>
      <c r="H379" s="300"/>
      <c r="I379" s="300"/>
      <c r="J379" s="300"/>
    </row>
    <row r="380" spans="2:10" s="298" customFormat="1" x14ac:dyDescent="0.25">
      <c r="B380" s="533" t="s">
        <v>1668</v>
      </c>
      <c r="C380" s="533"/>
      <c r="D380" s="533"/>
      <c r="E380" s="533"/>
      <c r="F380" s="316">
        <v>0.87</v>
      </c>
      <c r="G380" s="315"/>
      <c r="H380" s="300"/>
      <c r="I380" s="300"/>
      <c r="J380" s="300"/>
    </row>
    <row r="381" spans="2:10" s="298" customFormat="1" ht="16.5" customHeight="1" x14ac:dyDescent="0.25">
      <c r="B381" s="533" t="s">
        <v>1669</v>
      </c>
      <c r="C381" s="533"/>
      <c r="D381" s="533"/>
      <c r="E381" s="533"/>
      <c r="F381" s="316">
        <v>0.75</v>
      </c>
      <c r="G381" s="315"/>
      <c r="H381" s="300"/>
      <c r="I381" s="300"/>
      <c r="J381" s="300"/>
    </row>
    <row r="382" spans="2:10" s="298" customFormat="1" x14ac:dyDescent="0.25">
      <c r="B382" s="533" t="s">
        <v>1670</v>
      </c>
      <c r="C382" s="533"/>
      <c r="D382" s="533"/>
      <c r="E382" s="533"/>
      <c r="F382" s="316">
        <v>1.87</v>
      </c>
      <c r="G382" s="315"/>
      <c r="H382" s="300"/>
      <c r="I382" s="300"/>
      <c r="J382" s="300"/>
    </row>
    <row r="383" spans="2:10" s="298" customFormat="1" x14ac:dyDescent="0.25">
      <c r="B383" s="533" t="s">
        <v>1671</v>
      </c>
      <c r="C383" s="533"/>
      <c r="D383" s="533"/>
      <c r="E383" s="533"/>
      <c r="F383" s="316">
        <v>0.45</v>
      </c>
      <c r="G383" s="315"/>
      <c r="H383" s="300"/>
      <c r="I383" s="300"/>
      <c r="J383" s="300"/>
    </row>
    <row r="384" spans="2:10" s="298" customFormat="1" x14ac:dyDescent="0.25">
      <c r="B384" s="533" t="s">
        <v>1672</v>
      </c>
      <c r="C384" s="533"/>
      <c r="D384" s="533"/>
      <c r="E384" s="533"/>
      <c r="F384" s="316">
        <v>0.82</v>
      </c>
      <c r="G384" s="315"/>
      <c r="H384" s="300"/>
      <c r="I384" s="300"/>
      <c r="J384" s="300"/>
    </row>
    <row r="385" spans="2:10" s="298" customFormat="1" x14ac:dyDescent="0.25">
      <c r="B385" s="533" t="s">
        <v>1673</v>
      </c>
      <c r="C385" s="533"/>
      <c r="D385" s="533"/>
      <c r="E385" s="533"/>
      <c r="F385" s="316">
        <v>0.89</v>
      </c>
      <c r="G385" s="315"/>
      <c r="H385" s="300"/>
      <c r="I385" s="300"/>
      <c r="J385" s="300"/>
    </row>
    <row r="386" spans="2:10" s="298" customFormat="1" ht="15" customHeight="1" x14ac:dyDescent="0.25">
      <c r="B386" s="533" t="s">
        <v>1674</v>
      </c>
      <c r="C386" s="533"/>
      <c r="D386" s="533"/>
      <c r="E386" s="533"/>
      <c r="F386" s="316">
        <v>0.77</v>
      </c>
      <c r="G386" s="318"/>
      <c r="H386" s="300"/>
      <c r="I386" s="300"/>
      <c r="J386" s="300"/>
    </row>
    <row r="387" spans="2:10" s="298" customFormat="1" x14ac:dyDescent="0.25">
      <c r="B387" s="533" t="s">
        <v>1675</v>
      </c>
      <c r="C387" s="533"/>
      <c r="D387" s="533"/>
      <c r="E387" s="533"/>
      <c r="F387" s="316">
        <v>1.18</v>
      </c>
      <c r="G387" s="318"/>
      <c r="H387" s="300"/>
      <c r="I387" s="300"/>
      <c r="J387" s="300"/>
    </row>
    <row r="388" spans="2:10" s="298" customFormat="1" ht="15" customHeight="1" x14ac:dyDescent="0.25">
      <c r="B388" s="533" t="s">
        <v>1678</v>
      </c>
      <c r="C388" s="533"/>
      <c r="D388" s="533"/>
      <c r="E388" s="533"/>
      <c r="F388" s="316">
        <v>0.75</v>
      </c>
      <c r="G388" s="311"/>
      <c r="H388" s="300"/>
      <c r="I388" s="300"/>
      <c r="J388" s="300"/>
    </row>
    <row r="389" spans="2:10" s="298" customFormat="1" ht="15" customHeight="1" x14ac:dyDescent="0.25">
      <c r="B389" s="533" t="s">
        <v>1679</v>
      </c>
      <c r="C389" s="533"/>
      <c r="D389" s="533"/>
      <c r="E389" s="533"/>
      <c r="F389" s="316">
        <v>0.61</v>
      </c>
      <c r="G389" s="311"/>
      <c r="H389" s="300"/>
      <c r="I389" s="300"/>
      <c r="J389" s="300"/>
    </row>
    <row r="390" spans="2:10" s="298" customFormat="1" ht="15" customHeight="1" x14ac:dyDescent="0.25">
      <c r="B390" s="533" t="s">
        <v>1698</v>
      </c>
      <c r="C390" s="533"/>
      <c r="D390" s="533"/>
      <c r="E390" s="533"/>
      <c r="F390" s="316">
        <v>0.73</v>
      </c>
      <c r="G390" s="311"/>
      <c r="H390" s="300"/>
      <c r="I390" s="300"/>
      <c r="J390" s="300"/>
    </row>
    <row r="391" spans="2:10" s="298" customFormat="1" ht="15" customHeight="1" x14ac:dyDescent="0.25">
      <c r="B391" s="533" t="s">
        <v>1699</v>
      </c>
      <c r="C391" s="533"/>
      <c r="D391" s="533"/>
      <c r="E391" s="533"/>
      <c r="F391" s="316">
        <v>0.57999999999999996</v>
      </c>
      <c r="G391" s="311"/>
      <c r="H391" s="300"/>
      <c r="I391" s="300"/>
      <c r="J391" s="300"/>
    </row>
    <row r="392" spans="2:10" s="298" customFormat="1" ht="15" customHeight="1" x14ac:dyDescent="0.25">
      <c r="B392" s="533" t="s">
        <v>1700</v>
      </c>
      <c r="C392" s="533"/>
      <c r="D392" s="533"/>
      <c r="E392" s="533"/>
      <c r="F392" s="316">
        <v>0.61</v>
      </c>
      <c r="G392" s="311"/>
      <c r="H392" s="300"/>
      <c r="I392" s="300"/>
      <c r="J392" s="300"/>
    </row>
    <row r="393" spans="2:10" s="298" customFormat="1" x14ac:dyDescent="0.25">
      <c r="B393" s="533" t="s">
        <v>1680</v>
      </c>
      <c r="C393" s="533"/>
      <c r="D393" s="533"/>
      <c r="E393" s="533"/>
      <c r="F393" s="316">
        <v>0.31</v>
      </c>
      <c r="G393" s="311"/>
      <c r="H393" s="300"/>
      <c r="I393" s="300"/>
      <c r="J393" s="300"/>
    </row>
    <row r="394" spans="2:10" s="298" customFormat="1" x14ac:dyDescent="0.25">
      <c r="B394" s="533" t="s">
        <v>1681</v>
      </c>
      <c r="C394" s="533"/>
      <c r="D394" s="533"/>
      <c r="E394" s="533"/>
      <c r="F394" s="316">
        <v>0.77</v>
      </c>
      <c r="G394" s="311"/>
      <c r="H394" s="300"/>
      <c r="I394" s="300"/>
      <c r="J394" s="300"/>
    </row>
    <row r="395" spans="2:10" s="298" customFormat="1" x14ac:dyDescent="0.25">
      <c r="B395" s="533" t="s">
        <v>1676</v>
      </c>
      <c r="C395" s="533"/>
      <c r="D395" s="533"/>
      <c r="E395" s="533"/>
      <c r="F395" s="316">
        <v>0.35</v>
      </c>
      <c r="G395" s="311"/>
      <c r="H395" s="300"/>
      <c r="I395" s="300"/>
      <c r="J395" s="300"/>
    </row>
    <row r="396" spans="2:10" s="298" customFormat="1" x14ac:dyDescent="0.25">
      <c r="B396" s="533" t="s">
        <v>1677</v>
      </c>
      <c r="C396" s="533"/>
      <c r="D396" s="533"/>
      <c r="E396" s="533"/>
      <c r="F396" s="316">
        <v>0.66</v>
      </c>
      <c r="G396" s="311"/>
      <c r="H396" s="300"/>
      <c r="I396" s="300"/>
      <c r="J396" s="300"/>
    </row>
    <row r="397" spans="2:10" s="298" customFormat="1" ht="15" customHeight="1" x14ac:dyDescent="0.25">
      <c r="B397" s="533" t="s">
        <v>1682</v>
      </c>
      <c r="C397" s="533"/>
      <c r="D397" s="533"/>
      <c r="E397" s="533"/>
      <c r="F397" s="316">
        <v>0.5</v>
      </c>
      <c r="G397" s="319"/>
      <c r="H397" s="300"/>
      <c r="I397" s="300"/>
      <c r="J397" s="300"/>
    </row>
    <row r="398" spans="2:10" s="298" customFormat="1" x14ac:dyDescent="0.25">
      <c r="B398" s="533" t="s">
        <v>1683</v>
      </c>
      <c r="C398" s="533"/>
      <c r="D398" s="533"/>
      <c r="E398" s="533"/>
      <c r="F398" s="316">
        <v>0.75</v>
      </c>
      <c r="G398" s="319"/>
      <c r="H398" s="300"/>
      <c r="I398" s="300"/>
      <c r="J398" s="300"/>
    </row>
    <row r="399" spans="2:10" s="298" customFormat="1" ht="15" customHeight="1" x14ac:dyDescent="0.25">
      <c r="B399" s="533" t="s">
        <v>1684</v>
      </c>
      <c r="C399" s="533"/>
      <c r="D399" s="533"/>
      <c r="E399" s="533"/>
      <c r="F399" s="316">
        <v>0.45</v>
      </c>
      <c r="G399" s="315"/>
      <c r="H399" s="300"/>
      <c r="I399" s="300"/>
      <c r="J399" s="300"/>
    </row>
    <row r="400" spans="2:10" s="298" customFormat="1" x14ac:dyDescent="0.25">
      <c r="B400" s="533" t="s">
        <v>1685</v>
      </c>
      <c r="C400" s="533"/>
      <c r="D400" s="533"/>
      <c r="E400" s="533"/>
      <c r="F400" s="316">
        <v>0.65</v>
      </c>
      <c r="G400" s="315"/>
      <c r="H400" s="300"/>
      <c r="I400" s="300"/>
      <c r="J400" s="300"/>
    </row>
    <row r="401" spans="2:10" s="298" customFormat="1" x14ac:dyDescent="0.25">
      <c r="B401" s="533" t="s">
        <v>1686</v>
      </c>
      <c r="C401" s="533"/>
      <c r="D401" s="533"/>
      <c r="E401" s="533"/>
      <c r="F401" s="316">
        <v>0.75</v>
      </c>
      <c r="G401" s="315"/>
      <c r="H401" s="300"/>
      <c r="I401" s="300"/>
      <c r="J401" s="300"/>
    </row>
    <row r="402" spans="2:10" s="298" customFormat="1" x14ac:dyDescent="0.25">
      <c r="B402" s="533" t="s">
        <v>1687</v>
      </c>
      <c r="C402" s="533"/>
      <c r="D402" s="533"/>
      <c r="E402" s="533"/>
      <c r="F402" s="316">
        <v>0.81</v>
      </c>
      <c r="G402" s="315"/>
      <c r="H402" s="300"/>
      <c r="I402" s="300"/>
      <c r="J402" s="300"/>
    </row>
    <row r="403" spans="2:10" s="298" customFormat="1" x14ac:dyDescent="0.25">
      <c r="B403" s="533" t="s">
        <v>1688</v>
      </c>
      <c r="C403" s="533"/>
      <c r="D403" s="533"/>
      <c r="E403" s="533"/>
      <c r="F403" s="316">
        <v>0.56999999999999995</v>
      </c>
      <c r="G403" s="315"/>
      <c r="H403" s="300"/>
      <c r="I403" s="300"/>
      <c r="J403" s="300"/>
    </row>
    <row r="404" spans="2:10" s="298" customFormat="1" ht="15" customHeight="1" x14ac:dyDescent="0.25">
      <c r="B404" s="533" t="s">
        <v>1689</v>
      </c>
      <c r="C404" s="533"/>
      <c r="D404" s="533"/>
      <c r="E404" s="533"/>
      <c r="F404" s="316">
        <v>2.2599999999999998</v>
      </c>
      <c r="G404" s="315"/>
      <c r="H404" s="300"/>
      <c r="I404" s="300"/>
      <c r="J404" s="300"/>
    </row>
    <row r="405" spans="2:10" s="298" customFormat="1" ht="15" customHeight="1" x14ac:dyDescent="0.25">
      <c r="B405" s="533" t="s">
        <v>1690</v>
      </c>
      <c r="C405" s="533"/>
      <c r="D405" s="533"/>
      <c r="E405" s="533"/>
      <c r="F405" s="316">
        <v>1.45</v>
      </c>
      <c r="G405" s="315"/>
      <c r="H405" s="300"/>
      <c r="I405" s="300"/>
      <c r="J405" s="300"/>
    </row>
    <row r="406" spans="2:10" s="298" customFormat="1" ht="15" customHeight="1" x14ac:dyDescent="0.25">
      <c r="B406" s="533" t="s">
        <v>1691</v>
      </c>
      <c r="C406" s="533"/>
      <c r="D406" s="533"/>
      <c r="E406" s="533"/>
      <c r="F406" s="316">
        <v>1.08</v>
      </c>
      <c r="G406" s="315"/>
      <c r="H406" s="300"/>
      <c r="I406" s="300"/>
      <c r="J406" s="300"/>
    </row>
    <row r="407" spans="2:10" s="298" customFormat="1" ht="15" customHeight="1" x14ac:dyDescent="0.25">
      <c r="B407" s="533" t="s">
        <v>1692</v>
      </c>
      <c r="C407" s="533"/>
      <c r="D407" s="533"/>
      <c r="E407" s="533"/>
      <c r="F407" s="316">
        <v>0.72</v>
      </c>
      <c r="G407" s="315"/>
      <c r="H407" s="300"/>
      <c r="I407" s="300"/>
      <c r="J407" s="300"/>
    </row>
    <row r="408" spans="2:10" s="298" customFormat="1" ht="14.25" customHeight="1" x14ac:dyDescent="0.25">
      <c r="B408" s="533" t="s">
        <v>1693</v>
      </c>
      <c r="C408" s="533"/>
      <c r="D408" s="533"/>
      <c r="E408" s="533"/>
      <c r="F408" s="316">
        <v>0.28000000000000003</v>
      </c>
      <c r="G408" s="315"/>
      <c r="H408" s="300"/>
      <c r="I408" s="300"/>
      <c r="J408" s="300"/>
    </row>
    <row r="409" spans="2:10" s="298" customFormat="1" x14ac:dyDescent="0.25">
      <c r="B409" s="533" t="s">
        <v>1694</v>
      </c>
      <c r="C409" s="533"/>
      <c r="D409" s="533"/>
      <c r="E409" s="533"/>
      <c r="F409" s="316">
        <v>0.25</v>
      </c>
      <c r="G409" s="315"/>
      <c r="H409" s="300"/>
      <c r="I409" s="300"/>
      <c r="J409" s="300"/>
    </row>
    <row r="410" spans="2:10" s="298" customFormat="1" x14ac:dyDescent="0.25">
      <c r="B410" s="533" t="s">
        <v>1695</v>
      </c>
      <c r="C410" s="533"/>
      <c r="D410" s="533"/>
      <c r="E410" s="533"/>
      <c r="F410" s="316">
        <v>0.4</v>
      </c>
      <c r="G410" s="315"/>
      <c r="H410" s="300"/>
      <c r="I410" s="300"/>
      <c r="J410" s="300"/>
    </row>
    <row r="411" spans="2:10" s="298" customFormat="1" ht="14.25" customHeight="1" x14ac:dyDescent="0.25">
      <c r="B411" s="533" t="s">
        <v>1696</v>
      </c>
      <c r="C411" s="533"/>
      <c r="D411" s="533"/>
      <c r="E411" s="533"/>
      <c r="F411" s="316">
        <v>0.33</v>
      </c>
      <c r="G411" s="315"/>
      <c r="H411" s="300"/>
      <c r="I411" s="300"/>
      <c r="J411" s="300"/>
    </row>
    <row r="412" spans="2:10" s="298" customFormat="1" ht="17.25" customHeight="1" x14ac:dyDescent="0.25">
      <c r="B412" s="533" t="s">
        <v>1697</v>
      </c>
      <c r="C412" s="533"/>
      <c r="D412" s="533"/>
      <c r="E412" s="533"/>
      <c r="F412" s="316">
        <v>0.69</v>
      </c>
      <c r="G412" s="315"/>
      <c r="H412" s="300"/>
      <c r="I412" s="300"/>
      <c r="J412" s="300"/>
    </row>
    <row r="413" spans="2:10" s="298" customFormat="1" x14ac:dyDescent="0.25">
      <c r="C413" s="300"/>
      <c r="D413" s="300"/>
      <c r="E413" s="300"/>
      <c r="F413" s="315"/>
      <c r="G413" s="300"/>
      <c r="H413" s="300"/>
      <c r="I413" s="300"/>
      <c r="J413" s="300"/>
    </row>
    <row r="414" spans="2:10" s="298" customFormat="1" x14ac:dyDescent="0.25">
      <c r="C414" s="300"/>
      <c r="D414" s="300"/>
      <c r="E414" s="300"/>
      <c r="G414" s="300"/>
      <c r="H414" s="300"/>
      <c r="I414" s="300"/>
      <c r="J414" s="300"/>
    </row>
    <row r="415" spans="2:10" s="298" customFormat="1" x14ac:dyDescent="0.25">
      <c r="C415" s="300"/>
      <c r="D415" s="300"/>
      <c r="E415" s="300"/>
      <c r="G415" s="300"/>
      <c r="H415" s="300"/>
      <c r="I415" s="300"/>
      <c r="J415" s="300"/>
    </row>
  </sheetData>
  <sheetProtection formatCells="0" formatColumns="0" formatRows="0" insertRows="0" deleteRows="0"/>
  <protectedRanges>
    <protectedRange sqref="F5:H25 F31:H36 A31:C36 F45:H60 F62:H66 A45:C60 A62:C66 A5:C25" name="Range1"/>
  </protectedRanges>
  <mergeCells count="119">
    <mergeCell ref="A29:F29"/>
    <mergeCell ref="A3:F3"/>
    <mergeCell ref="A1:E1"/>
    <mergeCell ref="H1:J1"/>
    <mergeCell ref="A2:J2"/>
    <mergeCell ref="B379:E379"/>
    <mergeCell ref="B336:E336"/>
    <mergeCell ref="B334:E334"/>
    <mergeCell ref="B335:E335"/>
    <mergeCell ref="B337:E337"/>
    <mergeCell ref="B338:E338"/>
    <mergeCell ref="B339:E339"/>
    <mergeCell ref="B331:E331"/>
    <mergeCell ref="B332:E332"/>
    <mergeCell ref="B333:E333"/>
    <mergeCell ref="B370:E370"/>
    <mergeCell ref="B371:E371"/>
    <mergeCell ref="B372:E372"/>
    <mergeCell ref="B373:E373"/>
    <mergeCell ref="B374:E374"/>
    <mergeCell ref="B375:E375"/>
    <mergeCell ref="B376:E376"/>
    <mergeCell ref="B377:E377"/>
    <mergeCell ref="B378:E378"/>
    <mergeCell ref="B409:E409"/>
    <mergeCell ref="B410:E410"/>
    <mergeCell ref="B411:E411"/>
    <mergeCell ref="B412:E412"/>
    <mergeCell ref="B396:E396"/>
    <mergeCell ref="B397:E397"/>
    <mergeCell ref="B398:E398"/>
    <mergeCell ref="B399:E399"/>
    <mergeCell ref="B391:E391"/>
    <mergeCell ref="B405:E405"/>
    <mergeCell ref="B406:E406"/>
    <mergeCell ref="B407:E407"/>
    <mergeCell ref="B402:E402"/>
    <mergeCell ref="B400:E400"/>
    <mergeCell ref="B401:E401"/>
    <mergeCell ref="B403:E403"/>
    <mergeCell ref="B404:E404"/>
    <mergeCell ref="B408:E408"/>
    <mergeCell ref="B395:E395"/>
    <mergeCell ref="B393:E393"/>
    <mergeCell ref="B394:E394"/>
    <mergeCell ref="B325:E325"/>
    <mergeCell ref="B306:E306"/>
    <mergeCell ref="B307:E307"/>
    <mergeCell ref="B308:E308"/>
    <mergeCell ref="B309:E309"/>
    <mergeCell ref="B310:E310"/>
    <mergeCell ref="B311:E311"/>
    <mergeCell ref="B312:E312"/>
    <mergeCell ref="B313:E313"/>
    <mergeCell ref="B324:E324"/>
    <mergeCell ref="B321:E321"/>
    <mergeCell ref="B322:E322"/>
    <mergeCell ref="B323:E323"/>
    <mergeCell ref="B317:E317"/>
    <mergeCell ref="B318:E318"/>
    <mergeCell ref="B319:E319"/>
    <mergeCell ref="B320:E320"/>
    <mergeCell ref="B315:E315"/>
    <mergeCell ref="B316:E316"/>
    <mergeCell ref="B314:E314"/>
    <mergeCell ref="B340:E340"/>
    <mergeCell ref="B341:E341"/>
    <mergeCell ref="B342:E342"/>
    <mergeCell ref="B343:E343"/>
    <mergeCell ref="B344:E344"/>
    <mergeCell ref="B326:E326"/>
    <mergeCell ref="B327:E327"/>
    <mergeCell ref="B328:E328"/>
    <mergeCell ref="B329:E329"/>
    <mergeCell ref="B330:E330"/>
    <mergeCell ref="B365:E365"/>
    <mergeCell ref="B366:E366"/>
    <mergeCell ref="B367:E367"/>
    <mergeCell ref="B368:E368"/>
    <mergeCell ref="B369:E369"/>
    <mergeCell ref="B360:E360"/>
    <mergeCell ref="B361:E361"/>
    <mergeCell ref="B362:E362"/>
    <mergeCell ref="B363:E363"/>
    <mergeCell ref="B364:E364"/>
    <mergeCell ref="B385:E385"/>
    <mergeCell ref="B386:E386"/>
    <mergeCell ref="B387:E387"/>
    <mergeCell ref="B388:E388"/>
    <mergeCell ref="B389:E389"/>
    <mergeCell ref="B380:E380"/>
    <mergeCell ref="B381:E381"/>
    <mergeCell ref="B382:E382"/>
    <mergeCell ref="B383:E383"/>
    <mergeCell ref="B384:E384"/>
    <mergeCell ref="A66:C66"/>
    <mergeCell ref="A67:C67"/>
    <mergeCell ref="A40:E40"/>
    <mergeCell ref="H40:J40"/>
    <mergeCell ref="A41:I41"/>
    <mergeCell ref="A61:I61"/>
    <mergeCell ref="A42:F42"/>
    <mergeCell ref="B390:E390"/>
    <mergeCell ref="B392:E392"/>
    <mergeCell ref="B355:E355"/>
    <mergeCell ref="B356:E356"/>
    <mergeCell ref="B357:E357"/>
    <mergeCell ref="B358:E358"/>
    <mergeCell ref="B359:E359"/>
    <mergeCell ref="B350:E350"/>
    <mergeCell ref="B351:E351"/>
    <mergeCell ref="B352:E352"/>
    <mergeCell ref="B353:E353"/>
    <mergeCell ref="B354:E354"/>
    <mergeCell ref="B345:E345"/>
    <mergeCell ref="B346:E346"/>
    <mergeCell ref="B347:E347"/>
    <mergeCell ref="B348:E348"/>
    <mergeCell ref="B349:E349"/>
  </mergeCells>
  <dataValidations count="5">
    <dataValidation type="list" allowBlank="1" showInputMessage="1" showErrorMessage="1" sqref="B5:B24" xr:uid="{D9B98A67-2077-49A6-AA3F-E039F88937CE}">
      <formula1>$B$306:$B$412</formula1>
    </dataValidation>
    <dataValidation type="list" allowBlank="1" showInputMessage="1" showErrorMessage="1" sqref="B31:B35" xr:uid="{5F6701BD-C188-4E22-A5A6-5C5CD68BC736}">
      <formula1>$B$270:$B$301</formula1>
    </dataValidation>
    <dataValidation type="list" allowBlank="1" showInputMessage="1" showErrorMessage="1" sqref="B45:B60" xr:uid="{5B8C56E8-1EC0-45D1-BC1B-7C75B683791E}">
      <formula1>$B$73:$B$85</formula1>
    </dataValidation>
    <dataValidation type="list" allowBlank="1" showInputMessage="1" showErrorMessage="1" sqref="B43" xr:uid="{856D6EA3-C7FF-4C63-A4D4-DCFBE326CE74}">
      <formula1>$C$72:$F$72</formula1>
    </dataValidation>
    <dataValidation type="list" allowBlank="1" showInputMessage="1" showErrorMessage="1" sqref="B62:B65" xr:uid="{E3443238-7EA3-4CEE-9F04-EE0AADC8BCD2}">
      <formula1>$B$86:$B$91</formula1>
    </dataValidation>
  </dataValidations>
  <pageMargins left="0.7" right="0.7" top="0.75" bottom="0.75" header="0.3" footer="0.3"/>
  <pageSetup scale="53" fitToHeight="0" orientation="portrait" r:id="rId1"/>
  <rowBreaks count="1" manualBreakCount="1">
    <brk id="39" max="16383" man="1"/>
  </rowBreaks>
  <ignoredErrors>
    <ignoredError sqref="D26" evalError="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29FCB-7F13-4C4A-925E-5B14436140F4}">
  <sheetPr>
    <tabColor rgb="FFFFFF00"/>
  </sheetPr>
  <dimension ref="B2:G22"/>
  <sheetViews>
    <sheetView view="pageBreakPreview" zoomScale="60" zoomScaleNormal="100" workbookViewId="0"/>
  </sheetViews>
  <sheetFormatPr defaultColWidth="9.140625" defaultRowHeight="15" x14ac:dyDescent="0.25"/>
  <cols>
    <col min="1" max="1" width="9.140625" style="33"/>
    <col min="2" max="7" width="18.140625" style="33" customWidth="1"/>
    <col min="8" max="16384" width="9.140625" style="33"/>
  </cols>
  <sheetData>
    <row r="2" spans="2:7" x14ac:dyDescent="0.25">
      <c r="B2" s="561" t="s">
        <v>895</v>
      </c>
      <c r="C2" s="561"/>
      <c r="D2" s="561"/>
      <c r="E2" s="561"/>
      <c r="F2" s="561"/>
      <c r="G2" s="561"/>
    </row>
    <row r="3" spans="2:7" ht="27" customHeight="1" x14ac:dyDescent="0.25">
      <c r="B3" s="561" t="s">
        <v>896</v>
      </c>
      <c r="C3" s="561"/>
      <c r="D3" s="561"/>
      <c r="E3" s="561"/>
      <c r="F3" s="561"/>
      <c r="G3" s="561"/>
    </row>
    <row r="4" spans="2:7" ht="45" x14ac:dyDescent="0.25">
      <c r="B4" s="36" t="s">
        <v>373</v>
      </c>
      <c r="C4" s="37" t="s">
        <v>897</v>
      </c>
      <c r="D4" s="37" t="s">
        <v>375</v>
      </c>
      <c r="E4" s="37" t="s">
        <v>376</v>
      </c>
      <c r="F4" s="37" t="s">
        <v>377</v>
      </c>
      <c r="G4" s="42" t="s">
        <v>503</v>
      </c>
    </row>
    <row r="5" spans="2:7" x14ac:dyDescent="0.25">
      <c r="B5" s="573" t="s">
        <v>898</v>
      </c>
      <c r="C5" s="92" t="s">
        <v>899</v>
      </c>
      <c r="D5" s="589" t="s">
        <v>277</v>
      </c>
      <c r="E5" s="589" t="s">
        <v>900</v>
      </c>
      <c r="F5" s="92" t="s">
        <v>341</v>
      </c>
      <c r="G5" s="597" t="s">
        <v>901</v>
      </c>
    </row>
    <row r="6" spans="2:7" ht="30" x14ac:dyDescent="0.25">
      <c r="B6" s="579"/>
      <c r="C6" s="92" t="s">
        <v>902</v>
      </c>
      <c r="D6" s="581"/>
      <c r="E6" s="581"/>
      <c r="F6" s="92" t="s">
        <v>903</v>
      </c>
      <c r="G6" s="598"/>
    </row>
    <row r="7" spans="2:7" ht="30" x14ac:dyDescent="0.25">
      <c r="B7" s="574"/>
      <c r="C7" s="92" t="s">
        <v>904</v>
      </c>
      <c r="D7" s="582"/>
      <c r="E7" s="582"/>
      <c r="F7" s="92" t="s">
        <v>903</v>
      </c>
      <c r="G7" s="602"/>
    </row>
    <row r="8" spans="2:7" ht="45" x14ac:dyDescent="0.25">
      <c r="B8" s="91" t="s">
        <v>905</v>
      </c>
      <c r="C8" s="589" t="s">
        <v>300</v>
      </c>
      <c r="D8" s="589" t="s">
        <v>277</v>
      </c>
      <c r="E8" s="92" t="s">
        <v>906</v>
      </c>
      <c r="F8" s="92" t="s">
        <v>907</v>
      </c>
      <c r="G8" s="597" t="s">
        <v>901</v>
      </c>
    </row>
    <row r="9" spans="2:7" ht="45" x14ac:dyDescent="0.25">
      <c r="B9" s="91" t="s">
        <v>908</v>
      </c>
      <c r="C9" s="581"/>
      <c r="D9" s="581"/>
      <c r="E9" s="92" t="s">
        <v>909</v>
      </c>
      <c r="F9" s="92" t="s">
        <v>910</v>
      </c>
      <c r="G9" s="602"/>
    </row>
    <row r="10" spans="2:7" ht="45" x14ac:dyDescent="0.25">
      <c r="B10" s="91" t="s">
        <v>911</v>
      </c>
      <c r="C10" s="581"/>
      <c r="D10" s="581"/>
      <c r="E10" s="92" t="s">
        <v>900</v>
      </c>
      <c r="F10" s="92" t="s">
        <v>720</v>
      </c>
      <c r="G10" s="597" t="s">
        <v>912</v>
      </c>
    </row>
    <row r="11" spans="2:7" ht="45" x14ac:dyDescent="0.25">
      <c r="B11" s="91" t="s">
        <v>913</v>
      </c>
      <c r="C11" s="581"/>
      <c r="D11" s="581"/>
      <c r="E11" s="92" t="s">
        <v>906</v>
      </c>
      <c r="F11" s="92" t="s">
        <v>914</v>
      </c>
      <c r="G11" s="598"/>
    </row>
    <row r="12" spans="2:7" ht="45" x14ac:dyDescent="0.25">
      <c r="B12" s="91" t="s">
        <v>915</v>
      </c>
      <c r="C12" s="582"/>
      <c r="D12" s="582"/>
      <c r="E12" s="92" t="s">
        <v>909</v>
      </c>
      <c r="F12" s="92" t="s">
        <v>332</v>
      </c>
      <c r="G12" s="602"/>
    </row>
    <row r="13" spans="2:7" ht="45" x14ac:dyDescent="0.25">
      <c r="B13" s="91" t="s">
        <v>916</v>
      </c>
      <c r="C13" s="589" t="s">
        <v>410</v>
      </c>
      <c r="D13" s="623" t="s">
        <v>863</v>
      </c>
      <c r="E13" s="92" t="s">
        <v>917</v>
      </c>
      <c r="F13" s="92" t="s">
        <v>759</v>
      </c>
      <c r="G13" s="597" t="s">
        <v>901</v>
      </c>
    </row>
    <row r="14" spans="2:7" ht="45" x14ac:dyDescent="0.25">
      <c r="B14" s="91" t="s">
        <v>918</v>
      </c>
      <c r="C14" s="581"/>
      <c r="D14" s="581"/>
      <c r="E14" s="92" t="s">
        <v>919</v>
      </c>
      <c r="F14" s="92" t="s">
        <v>920</v>
      </c>
      <c r="G14" s="598"/>
    </row>
    <row r="15" spans="2:7" ht="45" x14ac:dyDescent="0.25">
      <c r="B15" s="91" t="s">
        <v>921</v>
      </c>
      <c r="C15" s="581"/>
      <c r="D15" s="581"/>
      <c r="E15" s="92" t="s">
        <v>922</v>
      </c>
      <c r="F15" s="92" t="s">
        <v>755</v>
      </c>
      <c r="G15" s="598"/>
    </row>
    <row r="16" spans="2:7" ht="45" x14ac:dyDescent="0.25">
      <c r="B16" s="91" t="s">
        <v>916</v>
      </c>
      <c r="C16" s="581"/>
      <c r="D16" s="581"/>
      <c r="E16" s="92" t="s">
        <v>917</v>
      </c>
      <c r="F16" s="92" t="s">
        <v>920</v>
      </c>
      <c r="G16" s="602"/>
    </row>
    <row r="17" spans="2:7" ht="45" x14ac:dyDescent="0.25">
      <c r="B17" s="91" t="s">
        <v>923</v>
      </c>
      <c r="C17" s="581"/>
      <c r="D17" s="581"/>
      <c r="E17" s="92" t="s">
        <v>919</v>
      </c>
      <c r="F17" s="92" t="s">
        <v>771</v>
      </c>
      <c r="G17" s="597" t="s">
        <v>912</v>
      </c>
    </row>
    <row r="18" spans="2:7" ht="45" x14ac:dyDescent="0.25">
      <c r="B18" s="94" t="s">
        <v>924</v>
      </c>
      <c r="C18" s="601"/>
      <c r="D18" s="601"/>
      <c r="E18" s="95" t="s">
        <v>922</v>
      </c>
      <c r="F18" s="95" t="s">
        <v>532</v>
      </c>
      <c r="G18" s="599"/>
    </row>
    <row r="19" spans="2:7" ht="32.25" customHeight="1" x14ac:dyDescent="0.25">
      <c r="B19" s="606" t="s">
        <v>925</v>
      </c>
      <c r="C19" s="606"/>
      <c r="D19" s="606"/>
      <c r="E19" s="606"/>
      <c r="F19" s="606"/>
      <c r="G19" s="606"/>
    </row>
    <row r="20" spans="2:7" ht="38.25" customHeight="1" x14ac:dyDescent="0.25">
      <c r="B20" s="32" t="s">
        <v>250</v>
      </c>
      <c r="C20" s="565" t="s">
        <v>710</v>
      </c>
      <c r="D20" s="565"/>
      <c r="E20" s="565"/>
      <c r="F20" s="565"/>
      <c r="G20" s="565"/>
    </row>
    <row r="21" spans="2:7" ht="47.25" customHeight="1" x14ac:dyDescent="0.25">
      <c r="B21" s="32" t="s">
        <v>252</v>
      </c>
      <c r="C21" s="565" t="s">
        <v>926</v>
      </c>
      <c r="D21" s="565"/>
      <c r="E21" s="565"/>
      <c r="F21" s="565"/>
      <c r="G21" s="565"/>
    </row>
    <row r="22" spans="2:7" ht="48" customHeight="1" x14ac:dyDescent="0.25">
      <c r="B22" s="32" t="s">
        <v>254</v>
      </c>
      <c r="C22" s="565" t="s">
        <v>927</v>
      </c>
      <c r="D22" s="565"/>
      <c r="E22" s="565"/>
      <c r="F22" s="565"/>
      <c r="G22" s="565"/>
    </row>
  </sheetData>
  <sheetProtection algorithmName="SHA-512" hashValue="rdKWn8bzRKyQM4QAg3k6Zdd3IHlIhrFIpH0qrbeJpn069vqG0qtK9Z0Tg/xrI1tpVNJxl59ojMe7M7AMe2gJPQ==" saltValue="9LWhteJyoTMUL/ABJEO1KQ==" spinCount="100000" sheet="1" objects="1" scenarios="1"/>
  <mergeCells count="18">
    <mergeCell ref="B2:G2"/>
    <mergeCell ref="B3:G3"/>
    <mergeCell ref="B5:B7"/>
    <mergeCell ref="D5:D7"/>
    <mergeCell ref="E5:E7"/>
    <mergeCell ref="G5:G7"/>
    <mergeCell ref="B19:G19"/>
    <mergeCell ref="C20:G20"/>
    <mergeCell ref="C21:G21"/>
    <mergeCell ref="C22:G22"/>
    <mergeCell ref="C8:C12"/>
    <mergeCell ref="D8:D12"/>
    <mergeCell ref="G8:G9"/>
    <mergeCell ref="G10:G12"/>
    <mergeCell ref="C13:C18"/>
    <mergeCell ref="D13:D18"/>
    <mergeCell ref="G13:G16"/>
    <mergeCell ref="G17:G18"/>
  </mergeCells>
  <pageMargins left="0.7" right="0.7" top="0.75" bottom="0.75" header="0.3" footer="0.3"/>
  <pageSetup scale="7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066C-D7F8-475B-BF3A-6CE717A1A5E5}">
  <sheetPr>
    <tabColor rgb="FFFFFF00"/>
  </sheetPr>
  <dimension ref="B2:O40"/>
  <sheetViews>
    <sheetView view="pageBreakPreview" zoomScale="60" zoomScaleNormal="100" workbookViewId="0"/>
  </sheetViews>
  <sheetFormatPr defaultColWidth="9.140625" defaultRowHeight="15" x14ac:dyDescent="0.25"/>
  <cols>
    <col min="1" max="1" width="9.140625" style="33"/>
    <col min="2" max="2" width="13.28515625" style="33" customWidth="1"/>
    <col min="3" max="3" width="12.42578125" style="33" customWidth="1"/>
    <col min="4" max="5" width="13.28515625" style="33" customWidth="1"/>
    <col min="6" max="6" width="18" style="33" customWidth="1"/>
    <col min="7" max="14" width="9.140625" style="33"/>
    <col min="15" max="15" width="13.42578125" style="33" customWidth="1"/>
    <col min="16" max="16384" width="9.140625" style="33"/>
  </cols>
  <sheetData>
    <row r="2" spans="2:15" x14ac:dyDescent="0.25">
      <c r="B2" s="561" t="s">
        <v>928</v>
      </c>
      <c r="C2" s="561"/>
      <c r="D2" s="561"/>
      <c r="E2" s="561"/>
      <c r="F2" s="561"/>
      <c r="G2" s="561"/>
      <c r="H2" s="561"/>
      <c r="I2" s="561"/>
      <c r="J2" s="561"/>
      <c r="K2" s="561"/>
      <c r="L2" s="561"/>
      <c r="M2" s="561"/>
      <c r="N2" s="561"/>
      <c r="O2" s="561"/>
    </row>
    <row r="3" spans="2:15" x14ac:dyDescent="0.25">
      <c r="B3" s="561" t="s">
        <v>929</v>
      </c>
      <c r="C3" s="561"/>
      <c r="D3" s="561"/>
      <c r="E3" s="561"/>
      <c r="F3" s="561"/>
      <c r="G3" s="561"/>
      <c r="H3" s="561"/>
      <c r="I3" s="561"/>
      <c r="J3" s="561"/>
      <c r="K3" s="561"/>
      <c r="L3" s="561"/>
      <c r="M3" s="561"/>
      <c r="N3" s="561"/>
      <c r="O3" s="561"/>
    </row>
    <row r="4" spans="2:15" x14ac:dyDescent="0.25">
      <c r="B4" s="624" t="s">
        <v>930</v>
      </c>
      <c r="C4" s="625"/>
      <c r="D4" s="625"/>
      <c r="E4" s="625"/>
      <c r="F4" s="625"/>
      <c r="G4" s="625"/>
      <c r="H4" s="625"/>
      <c r="I4" s="625"/>
      <c r="J4" s="625"/>
      <c r="K4" s="625"/>
      <c r="L4" s="625"/>
      <c r="M4" s="625"/>
      <c r="N4" s="625"/>
      <c r="O4" s="626"/>
    </row>
    <row r="5" spans="2:15" x14ac:dyDescent="0.25">
      <c r="B5" s="627" t="s">
        <v>373</v>
      </c>
      <c r="C5" s="630" t="s">
        <v>931</v>
      </c>
      <c r="D5" s="633" t="s">
        <v>932</v>
      </c>
      <c r="E5" s="634"/>
      <c r="F5" s="23" t="s">
        <v>933</v>
      </c>
      <c r="G5" s="633" t="s">
        <v>934</v>
      </c>
      <c r="H5" s="639"/>
      <c r="I5" s="639"/>
      <c r="J5" s="634"/>
      <c r="K5" s="633" t="s">
        <v>935</v>
      </c>
      <c r="L5" s="639"/>
      <c r="M5" s="639"/>
      <c r="N5" s="634"/>
      <c r="O5" s="641" t="s">
        <v>936</v>
      </c>
    </row>
    <row r="6" spans="2:15" ht="45" x14ac:dyDescent="0.25">
      <c r="B6" s="628"/>
      <c r="C6" s="631"/>
      <c r="D6" s="635"/>
      <c r="E6" s="636"/>
      <c r="F6" s="23" t="s">
        <v>937</v>
      </c>
      <c r="G6" s="635"/>
      <c r="H6" s="561"/>
      <c r="I6" s="561"/>
      <c r="J6" s="636"/>
      <c r="K6" s="635"/>
      <c r="L6" s="561"/>
      <c r="M6" s="561"/>
      <c r="N6" s="636"/>
      <c r="O6" s="642"/>
    </row>
    <row r="7" spans="2:15" ht="30" x14ac:dyDescent="0.25">
      <c r="B7" s="628"/>
      <c r="C7" s="631"/>
      <c r="D7" s="635"/>
      <c r="E7" s="636"/>
      <c r="F7" s="23" t="s">
        <v>938</v>
      </c>
      <c r="G7" s="637"/>
      <c r="H7" s="640"/>
      <c r="I7" s="640"/>
      <c r="J7" s="638"/>
      <c r="K7" s="637"/>
      <c r="L7" s="640"/>
      <c r="M7" s="640"/>
      <c r="N7" s="638"/>
      <c r="O7" s="642"/>
    </row>
    <row r="8" spans="2:15" x14ac:dyDescent="0.25">
      <c r="B8" s="628"/>
      <c r="C8" s="631"/>
      <c r="D8" s="635"/>
      <c r="E8" s="636"/>
      <c r="F8" s="63"/>
      <c r="G8" s="644" t="s">
        <v>939</v>
      </c>
      <c r="H8" s="567"/>
      <c r="I8" s="567"/>
      <c r="J8" s="645"/>
      <c r="K8" s="644" t="s">
        <v>939</v>
      </c>
      <c r="L8" s="567"/>
      <c r="M8" s="567"/>
      <c r="N8" s="645"/>
      <c r="O8" s="642"/>
    </row>
    <row r="9" spans="2:15" x14ac:dyDescent="0.25">
      <c r="B9" s="628"/>
      <c r="C9" s="631"/>
      <c r="D9" s="637"/>
      <c r="E9" s="638"/>
      <c r="F9" s="63"/>
      <c r="G9" s="55" t="s">
        <v>940</v>
      </c>
      <c r="H9" s="55" t="s">
        <v>941</v>
      </c>
      <c r="I9" s="55" t="s">
        <v>942</v>
      </c>
      <c r="J9" s="55" t="s">
        <v>943</v>
      </c>
      <c r="K9" s="55" t="s">
        <v>940</v>
      </c>
      <c r="L9" s="55" t="s">
        <v>941</v>
      </c>
      <c r="M9" s="55" t="s">
        <v>942</v>
      </c>
      <c r="N9" s="55" t="s">
        <v>943</v>
      </c>
      <c r="O9" s="642"/>
    </row>
    <row r="10" spans="2:15" x14ac:dyDescent="0.25">
      <c r="B10" s="629"/>
      <c r="C10" s="632"/>
      <c r="D10" s="55" t="s">
        <v>944</v>
      </c>
      <c r="E10" s="55" t="s">
        <v>945</v>
      </c>
      <c r="F10" s="63"/>
      <c r="G10" s="55" t="s">
        <v>946</v>
      </c>
      <c r="H10" s="55" t="s">
        <v>947</v>
      </c>
      <c r="I10" s="55" t="s">
        <v>948</v>
      </c>
      <c r="J10" s="55" t="s">
        <v>948</v>
      </c>
      <c r="K10" s="55" t="s">
        <v>946</v>
      </c>
      <c r="L10" s="55" t="s">
        <v>947</v>
      </c>
      <c r="M10" s="55" t="s">
        <v>948</v>
      </c>
      <c r="N10" s="55" t="s">
        <v>948</v>
      </c>
      <c r="O10" s="643"/>
    </row>
    <row r="11" spans="2:15" ht="30" x14ac:dyDescent="0.25">
      <c r="B11" s="573" t="s">
        <v>949</v>
      </c>
      <c r="C11" s="589" t="s">
        <v>950</v>
      </c>
      <c r="D11" s="92" t="s">
        <v>951</v>
      </c>
      <c r="E11" s="92" t="s">
        <v>952</v>
      </c>
      <c r="F11" s="92" t="s">
        <v>953</v>
      </c>
      <c r="G11" s="92" t="s">
        <v>954</v>
      </c>
      <c r="H11" s="92" t="s">
        <v>955</v>
      </c>
      <c r="I11" s="92" t="s">
        <v>956</v>
      </c>
      <c r="J11" s="92" t="s">
        <v>957</v>
      </c>
      <c r="K11" s="92" t="s">
        <v>957</v>
      </c>
      <c r="L11" s="92" t="s">
        <v>957</v>
      </c>
      <c r="M11" s="92" t="s">
        <v>957</v>
      </c>
      <c r="N11" s="92" t="s">
        <v>957</v>
      </c>
      <c r="O11" s="597" t="s">
        <v>958</v>
      </c>
    </row>
    <row r="12" spans="2:15" ht="30" x14ac:dyDescent="0.25">
      <c r="B12" s="574"/>
      <c r="C12" s="582"/>
      <c r="D12" s="92" t="s">
        <v>959</v>
      </c>
      <c r="E12" s="92" t="s">
        <v>960</v>
      </c>
      <c r="F12" s="92" t="s">
        <v>961</v>
      </c>
      <c r="G12" s="92" t="s">
        <v>962</v>
      </c>
      <c r="H12" s="92" t="s">
        <v>963</v>
      </c>
      <c r="I12" s="92" t="s">
        <v>964</v>
      </c>
      <c r="J12" s="92" t="s">
        <v>957</v>
      </c>
      <c r="K12" s="92" t="s">
        <v>957</v>
      </c>
      <c r="L12" s="92" t="s">
        <v>957</v>
      </c>
      <c r="M12" s="92" t="s">
        <v>957</v>
      </c>
      <c r="N12" s="92" t="s">
        <v>957</v>
      </c>
      <c r="O12" s="598"/>
    </row>
    <row r="13" spans="2:15" ht="17.25" x14ac:dyDescent="0.25">
      <c r="B13" s="573" t="s">
        <v>965</v>
      </c>
      <c r="C13" s="589" t="s">
        <v>966</v>
      </c>
      <c r="D13" s="589" t="s">
        <v>967</v>
      </c>
      <c r="E13" s="589" t="s">
        <v>968</v>
      </c>
      <c r="F13" s="92" t="s">
        <v>969</v>
      </c>
      <c r="G13" s="92" t="s">
        <v>970</v>
      </c>
      <c r="H13" s="92" t="s">
        <v>971</v>
      </c>
      <c r="I13" s="92" t="s">
        <v>972</v>
      </c>
      <c r="J13" s="92" t="s">
        <v>957</v>
      </c>
      <c r="K13" s="92" t="s">
        <v>973</v>
      </c>
      <c r="L13" s="92" t="s">
        <v>974</v>
      </c>
      <c r="M13" s="92" t="s">
        <v>975</v>
      </c>
      <c r="N13" s="92" t="s">
        <v>957</v>
      </c>
      <c r="O13" s="598"/>
    </row>
    <row r="14" spans="2:15" ht="17.25" x14ac:dyDescent="0.25">
      <c r="B14" s="579"/>
      <c r="C14" s="581"/>
      <c r="D14" s="581"/>
      <c r="E14" s="581"/>
      <c r="F14" s="92" t="s">
        <v>976</v>
      </c>
      <c r="G14" s="92" t="s">
        <v>957</v>
      </c>
      <c r="H14" s="92" t="s">
        <v>957</v>
      </c>
      <c r="I14" s="92" t="s">
        <v>957</v>
      </c>
      <c r="J14" s="92" t="s">
        <v>977</v>
      </c>
      <c r="K14" s="92" t="s">
        <v>957</v>
      </c>
      <c r="L14" s="92" t="s">
        <v>957</v>
      </c>
      <c r="M14" s="92" t="s">
        <v>957</v>
      </c>
      <c r="N14" s="92" t="s">
        <v>978</v>
      </c>
      <c r="O14" s="598"/>
    </row>
    <row r="15" spans="2:15" ht="30.75" customHeight="1" x14ac:dyDescent="0.25">
      <c r="B15" s="580"/>
      <c r="C15" s="619" t="s">
        <v>979</v>
      </c>
      <c r="D15" s="619" t="s">
        <v>980</v>
      </c>
      <c r="E15" s="619" t="s">
        <v>981</v>
      </c>
      <c r="F15" s="123" t="s">
        <v>969</v>
      </c>
      <c r="G15" s="104" t="s">
        <v>970</v>
      </c>
      <c r="H15" s="104" t="s">
        <v>971</v>
      </c>
      <c r="I15" s="104" t="s">
        <v>972</v>
      </c>
      <c r="J15" s="104" t="s">
        <v>957</v>
      </c>
      <c r="K15" s="104" t="s">
        <v>973</v>
      </c>
      <c r="L15" s="104" t="s">
        <v>974</v>
      </c>
      <c r="M15" s="104" t="s">
        <v>975</v>
      </c>
      <c r="N15" s="104" t="s">
        <v>957</v>
      </c>
      <c r="O15" s="598"/>
    </row>
    <row r="16" spans="2:15" ht="17.25" x14ac:dyDescent="0.25">
      <c r="B16" s="580"/>
      <c r="C16" s="619"/>
      <c r="D16" s="619"/>
      <c r="E16" s="619"/>
      <c r="F16" s="123" t="s">
        <v>976</v>
      </c>
      <c r="G16" s="104" t="s">
        <v>957</v>
      </c>
      <c r="H16" s="104" t="s">
        <v>957</v>
      </c>
      <c r="I16" s="104" t="s">
        <v>957</v>
      </c>
      <c r="J16" s="104" t="s">
        <v>977</v>
      </c>
      <c r="K16" s="104" t="s">
        <v>957</v>
      </c>
      <c r="L16" s="104" t="s">
        <v>957</v>
      </c>
      <c r="M16" s="104" t="s">
        <v>957</v>
      </c>
      <c r="N16" s="104" t="s">
        <v>978</v>
      </c>
      <c r="O16" s="598"/>
    </row>
    <row r="17" spans="2:15" ht="30.75" customHeight="1" x14ac:dyDescent="0.25">
      <c r="B17" s="580"/>
      <c r="C17" s="619" t="s">
        <v>982</v>
      </c>
      <c r="D17" s="619" t="s">
        <v>983</v>
      </c>
      <c r="E17" s="619" t="s">
        <v>981</v>
      </c>
      <c r="F17" s="123" t="s">
        <v>969</v>
      </c>
      <c r="G17" s="104" t="s">
        <v>970</v>
      </c>
      <c r="H17" s="104" t="s">
        <v>971</v>
      </c>
      <c r="I17" s="104" t="s">
        <v>972</v>
      </c>
      <c r="J17" s="104" t="s">
        <v>957</v>
      </c>
      <c r="K17" s="104" t="s">
        <v>973</v>
      </c>
      <c r="L17" s="104" t="s">
        <v>974</v>
      </c>
      <c r="M17" s="104" t="s">
        <v>975</v>
      </c>
      <c r="N17" s="104" t="s">
        <v>957</v>
      </c>
      <c r="O17" s="598"/>
    </row>
    <row r="18" spans="2:15" ht="17.25" x14ac:dyDescent="0.25">
      <c r="B18" s="580"/>
      <c r="C18" s="619"/>
      <c r="D18" s="619"/>
      <c r="E18" s="619"/>
      <c r="F18" s="123" t="s">
        <v>976</v>
      </c>
      <c r="G18" s="104" t="s">
        <v>957</v>
      </c>
      <c r="H18" s="104" t="s">
        <v>957</v>
      </c>
      <c r="I18" s="104" t="s">
        <v>957</v>
      </c>
      <c r="J18" s="104" t="s">
        <v>977</v>
      </c>
      <c r="K18" s="104" t="s">
        <v>957</v>
      </c>
      <c r="L18" s="104" t="s">
        <v>957</v>
      </c>
      <c r="M18" s="104" t="s">
        <v>957</v>
      </c>
      <c r="N18" s="104" t="s">
        <v>978</v>
      </c>
      <c r="O18" s="598"/>
    </row>
    <row r="19" spans="2:15" ht="30.75" customHeight="1" x14ac:dyDescent="0.25">
      <c r="B19" s="580"/>
      <c r="C19" s="619" t="s">
        <v>984</v>
      </c>
      <c r="D19" s="619" t="s">
        <v>985</v>
      </c>
      <c r="E19" s="619" t="s">
        <v>986</v>
      </c>
      <c r="F19" s="123" t="s">
        <v>969</v>
      </c>
      <c r="G19" s="104" t="s">
        <v>987</v>
      </c>
      <c r="H19" s="104" t="s">
        <v>988</v>
      </c>
      <c r="I19" s="104" t="s">
        <v>989</v>
      </c>
      <c r="J19" s="104" t="s">
        <v>957</v>
      </c>
      <c r="K19" s="104" t="s">
        <v>990</v>
      </c>
      <c r="L19" s="104" t="s">
        <v>991</v>
      </c>
      <c r="M19" s="104" t="s">
        <v>992</v>
      </c>
      <c r="N19" s="104" t="s">
        <v>957</v>
      </c>
      <c r="O19" s="598"/>
    </row>
    <row r="20" spans="2:15" ht="17.25" x14ac:dyDescent="0.25">
      <c r="B20" s="580"/>
      <c r="C20" s="619"/>
      <c r="D20" s="619"/>
      <c r="E20" s="619"/>
      <c r="F20" s="123" t="s">
        <v>976</v>
      </c>
      <c r="G20" s="104" t="s">
        <v>957</v>
      </c>
      <c r="H20" s="104" t="s">
        <v>957</v>
      </c>
      <c r="I20" s="104" t="s">
        <v>957</v>
      </c>
      <c r="J20" s="104" t="s">
        <v>993</v>
      </c>
      <c r="K20" s="104" t="s">
        <v>957</v>
      </c>
      <c r="L20" s="104" t="s">
        <v>957</v>
      </c>
      <c r="M20" s="104" t="s">
        <v>957</v>
      </c>
      <c r="N20" s="104" t="s">
        <v>994</v>
      </c>
      <c r="O20" s="598"/>
    </row>
    <row r="21" spans="2:15" ht="30.75" customHeight="1" x14ac:dyDescent="0.25">
      <c r="B21" s="580"/>
      <c r="C21" s="619" t="s">
        <v>995</v>
      </c>
      <c r="D21" s="619" t="s">
        <v>996</v>
      </c>
      <c r="E21" s="619" t="s">
        <v>997</v>
      </c>
      <c r="F21" s="123" t="s">
        <v>969</v>
      </c>
      <c r="G21" s="104" t="s">
        <v>987</v>
      </c>
      <c r="H21" s="104" t="s">
        <v>988</v>
      </c>
      <c r="I21" s="104" t="s">
        <v>989</v>
      </c>
      <c r="J21" s="104" t="s">
        <v>957</v>
      </c>
      <c r="K21" s="104" t="s">
        <v>990</v>
      </c>
      <c r="L21" s="104" t="s">
        <v>991</v>
      </c>
      <c r="M21" s="104" t="s">
        <v>992</v>
      </c>
      <c r="N21" s="104" t="s">
        <v>957</v>
      </c>
      <c r="O21" s="598"/>
    </row>
    <row r="22" spans="2:15" ht="17.25" x14ac:dyDescent="0.25">
      <c r="B22" s="580"/>
      <c r="C22" s="619"/>
      <c r="D22" s="619"/>
      <c r="E22" s="619"/>
      <c r="F22" s="123" t="s">
        <v>976</v>
      </c>
      <c r="G22" s="104" t="s">
        <v>957</v>
      </c>
      <c r="H22" s="104" t="s">
        <v>957</v>
      </c>
      <c r="I22" s="104" t="s">
        <v>957</v>
      </c>
      <c r="J22" s="104" t="s">
        <v>993</v>
      </c>
      <c r="K22" s="104" t="s">
        <v>957</v>
      </c>
      <c r="L22" s="104" t="s">
        <v>957</v>
      </c>
      <c r="M22" s="104" t="s">
        <v>957</v>
      </c>
      <c r="N22" s="104" t="s">
        <v>994</v>
      </c>
      <c r="O22" s="598"/>
    </row>
    <row r="23" spans="2:15" ht="17.25" x14ac:dyDescent="0.25">
      <c r="B23" s="573" t="s">
        <v>998</v>
      </c>
      <c r="C23" s="581" t="s">
        <v>966</v>
      </c>
      <c r="D23" s="581" t="s">
        <v>999</v>
      </c>
      <c r="E23" s="581" t="s">
        <v>1000</v>
      </c>
      <c r="F23" s="92" t="s">
        <v>969</v>
      </c>
      <c r="G23" s="92" t="s">
        <v>970</v>
      </c>
      <c r="H23" s="92" t="s">
        <v>971</v>
      </c>
      <c r="I23" s="92" t="s">
        <v>972</v>
      </c>
      <c r="J23" s="92" t="s">
        <v>957</v>
      </c>
      <c r="K23" s="92" t="s">
        <v>973</v>
      </c>
      <c r="L23" s="92" t="s">
        <v>974</v>
      </c>
      <c r="M23" s="92" t="s">
        <v>975</v>
      </c>
      <c r="N23" s="92" t="s">
        <v>957</v>
      </c>
      <c r="O23" s="598"/>
    </row>
    <row r="24" spans="2:15" ht="17.25" x14ac:dyDescent="0.25">
      <c r="B24" s="579"/>
      <c r="C24" s="582"/>
      <c r="D24" s="582"/>
      <c r="E24" s="582"/>
      <c r="F24" s="92" t="s">
        <v>976</v>
      </c>
      <c r="G24" s="92" t="s">
        <v>957</v>
      </c>
      <c r="H24" s="92" t="s">
        <v>957</v>
      </c>
      <c r="I24" s="92" t="s">
        <v>957</v>
      </c>
      <c r="J24" s="92" t="s">
        <v>977</v>
      </c>
      <c r="K24" s="92" t="s">
        <v>957</v>
      </c>
      <c r="L24" s="92" t="s">
        <v>957</v>
      </c>
      <c r="M24" s="92" t="s">
        <v>957</v>
      </c>
      <c r="N24" s="92" t="s">
        <v>978</v>
      </c>
      <c r="O24" s="598"/>
    </row>
    <row r="25" spans="2:15" ht="17.25" x14ac:dyDescent="0.25">
      <c r="B25" s="579"/>
      <c r="C25" s="589" t="s">
        <v>979</v>
      </c>
      <c r="D25" s="589" t="s">
        <v>1001</v>
      </c>
      <c r="E25" s="589" t="s">
        <v>1002</v>
      </c>
      <c r="F25" s="92" t="s">
        <v>969</v>
      </c>
      <c r="G25" s="92" t="s">
        <v>970</v>
      </c>
      <c r="H25" s="92" t="s">
        <v>971</v>
      </c>
      <c r="I25" s="92" t="s">
        <v>972</v>
      </c>
      <c r="J25" s="92" t="s">
        <v>957</v>
      </c>
      <c r="K25" s="92" t="s">
        <v>973</v>
      </c>
      <c r="L25" s="92" t="s">
        <v>974</v>
      </c>
      <c r="M25" s="92" t="s">
        <v>975</v>
      </c>
      <c r="N25" s="92" t="s">
        <v>957</v>
      </c>
      <c r="O25" s="598"/>
    </row>
    <row r="26" spans="2:15" ht="17.25" x14ac:dyDescent="0.25">
      <c r="B26" s="579"/>
      <c r="C26" s="582"/>
      <c r="D26" s="582"/>
      <c r="E26" s="582"/>
      <c r="F26" s="92" t="s">
        <v>976</v>
      </c>
      <c r="G26" s="92" t="s">
        <v>957</v>
      </c>
      <c r="H26" s="92" t="s">
        <v>957</v>
      </c>
      <c r="I26" s="92" t="s">
        <v>957</v>
      </c>
      <c r="J26" s="92" t="s">
        <v>977</v>
      </c>
      <c r="K26" s="92" t="s">
        <v>957</v>
      </c>
      <c r="L26" s="92" t="s">
        <v>957</v>
      </c>
      <c r="M26" s="92" t="s">
        <v>957</v>
      </c>
      <c r="N26" s="92" t="s">
        <v>978</v>
      </c>
      <c r="O26" s="598"/>
    </row>
    <row r="27" spans="2:15" ht="17.25" x14ac:dyDescent="0.25">
      <c r="B27" s="579"/>
      <c r="C27" s="589" t="s">
        <v>982</v>
      </c>
      <c r="D27" s="589" t="s">
        <v>996</v>
      </c>
      <c r="E27" s="589" t="s">
        <v>1003</v>
      </c>
      <c r="F27" s="92" t="s">
        <v>969</v>
      </c>
      <c r="G27" s="92" t="s">
        <v>970</v>
      </c>
      <c r="H27" s="92" t="s">
        <v>971</v>
      </c>
      <c r="I27" s="92" t="s">
        <v>972</v>
      </c>
      <c r="J27" s="92" t="s">
        <v>957</v>
      </c>
      <c r="K27" s="92" t="s">
        <v>973</v>
      </c>
      <c r="L27" s="92" t="s">
        <v>974</v>
      </c>
      <c r="M27" s="92" t="s">
        <v>975</v>
      </c>
      <c r="N27" s="92" t="s">
        <v>957</v>
      </c>
      <c r="O27" s="598"/>
    </row>
    <row r="28" spans="2:15" ht="17.25" x14ac:dyDescent="0.25">
      <c r="B28" s="579"/>
      <c r="C28" s="582"/>
      <c r="D28" s="582"/>
      <c r="E28" s="582"/>
      <c r="F28" s="92" t="s">
        <v>976</v>
      </c>
      <c r="G28" s="92" t="s">
        <v>957</v>
      </c>
      <c r="H28" s="92" t="s">
        <v>957</v>
      </c>
      <c r="I28" s="92" t="s">
        <v>957</v>
      </c>
      <c r="J28" s="92" t="s">
        <v>977</v>
      </c>
      <c r="K28" s="92" t="s">
        <v>957</v>
      </c>
      <c r="L28" s="92" t="s">
        <v>957</v>
      </c>
      <c r="M28" s="92" t="s">
        <v>957</v>
      </c>
      <c r="N28" s="92" t="s">
        <v>978</v>
      </c>
      <c r="O28" s="598"/>
    </row>
    <row r="29" spans="2:15" ht="17.25" x14ac:dyDescent="0.25">
      <c r="B29" s="579"/>
      <c r="C29" s="589" t="s">
        <v>984</v>
      </c>
      <c r="D29" s="589" t="s">
        <v>996</v>
      </c>
      <c r="E29" s="589" t="s">
        <v>1004</v>
      </c>
      <c r="F29" s="92" t="s">
        <v>969</v>
      </c>
      <c r="G29" s="92" t="s">
        <v>987</v>
      </c>
      <c r="H29" s="92" t="s">
        <v>988</v>
      </c>
      <c r="I29" s="92" t="s">
        <v>989</v>
      </c>
      <c r="J29" s="92" t="s">
        <v>957</v>
      </c>
      <c r="K29" s="92" t="s">
        <v>990</v>
      </c>
      <c r="L29" s="92" t="s">
        <v>991</v>
      </c>
      <c r="M29" s="92" t="s">
        <v>992</v>
      </c>
      <c r="N29" s="92" t="s">
        <v>957</v>
      </c>
      <c r="O29" s="598"/>
    </row>
    <row r="30" spans="2:15" ht="17.25" x14ac:dyDescent="0.25">
      <c r="B30" s="579"/>
      <c r="C30" s="582"/>
      <c r="D30" s="582"/>
      <c r="E30" s="582"/>
      <c r="F30" s="92" t="s">
        <v>976</v>
      </c>
      <c r="G30" s="92" t="s">
        <v>957</v>
      </c>
      <c r="H30" s="92" t="s">
        <v>957</v>
      </c>
      <c r="I30" s="92" t="s">
        <v>957</v>
      </c>
      <c r="J30" s="92" t="s">
        <v>993</v>
      </c>
      <c r="K30" s="92" t="s">
        <v>957</v>
      </c>
      <c r="L30" s="92" t="s">
        <v>957</v>
      </c>
      <c r="M30" s="92" t="s">
        <v>957</v>
      </c>
      <c r="N30" s="92" t="s">
        <v>994</v>
      </c>
      <c r="O30" s="598"/>
    </row>
    <row r="31" spans="2:15" ht="17.25" x14ac:dyDescent="0.25">
      <c r="B31" s="579"/>
      <c r="C31" s="589" t="s">
        <v>995</v>
      </c>
      <c r="D31" s="589" t="s">
        <v>996</v>
      </c>
      <c r="E31" s="589" t="s">
        <v>1004</v>
      </c>
      <c r="F31" s="92" t="s">
        <v>969</v>
      </c>
      <c r="G31" s="92" t="s">
        <v>987</v>
      </c>
      <c r="H31" s="92" t="s">
        <v>988</v>
      </c>
      <c r="I31" s="92" t="s">
        <v>989</v>
      </c>
      <c r="J31" s="92" t="s">
        <v>957</v>
      </c>
      <c r="K31" s="92" t="s">
        <v>990</v>
      </c>
      <c r="L31" s="92" t="s">
        <v>991</v>
      </c>
      <c r="M31" s="92" t="s">
        <v>992</v>
      </c>
      <c r="N31" s="92" t="s">
        <v>957</v>
      </c>
      <c r="O31" s="598"/>
    </row>
    <row r="32" spans="2:15" ht="17.25" x14ac:dyDescent="0.25">
      <c r="B32" s="578"/>
      <c r="C32" s="601"/>
      <c r="D32" s="601"/>
      <c r="E32" s="601"/>
      <c r="F32" s="95" t="s">
        <v>1005</v>
      </c>
      <c r="G32" s="95" t="s">
        <v>957</v>
      </c>
      <c r="H32" s="95" t="s">
        <v>957</v>
      </c>
      <c r="I32" s="95" t="s">
        <v>957</v>
      </c>
      <c r="J32" s="95" t="s">
        <v>993</v>
      </c>
      <c r="K32" s="95" t="s">
        <v>957</v>
      </c>
      <c r="L32" s="95" t="s">
        <v>957</v>
      </c>
      <c r="M32" s="95" t="s">
        <v>957</v>
      </c>
      <c r="N32" s="95" t="s">
        <v>994</v>
      </c>
      <c r="O32" s="599"/>
    </row>
    <row r="33" spans="2:15" ht="30.75" customHeight="1" x14ac:dyDescent="0.25">
      <c r="B33" s="606" t="s">
        <v>1006</v>
      </c>
      <c r="C33" s="606"/>
      <c r="D33" s="606"/>
      <c r="E33" s="606"/>
      <c r="F33" s="606"/>
      <c r="G33" s="606"/>
      <c r="H33" s="606"/>
      <c r="I33" s="606"/>
      <c r="J33" s="606"/>
      <c r="K33" s="606"/>
      <c r="L33" s="606"/>
      <c r="M33" s="606"/>
      <c r="N33" s="606"/>
      <c r="O33" s="606"/>
    </row>
    <row r="34" spans="2:15" ht="23.25" customHeight="1" x14ac:dyDescent="0.25">
      <c r="B34" s="32" t="s">
        <v>250</v>
      </c>
      <c r="C34" s="565" t="s">
        <v>710</v>
      </c>
      <c r="D34" s="565"/>
      <c r="E34" s="565"/>
      <c r="F34" s="565"/>
      <c r="G34" s="565"/>
      <c r="H34" s="565"/>
      <c r="I34" s="565"/>
      <c r="J34" s="565"/>
      <c r="K34" s="565"/>
      <c r="L34" s="565"/>
      <c r="M34" s="565"/>
      <c r="N34" s="565"/>
      <c r="O34" s="565"/>
    </row>
    <row r="35" spans="2:15" ht="23.25" customHeight="1" x14ac:dyDescent="0.25">
      <c r="B35" s="32" t="s">
        <v>252</v>
      </c>
      <c r="C35" s="565" t="s">
        <v>1007</v>
      </c>
      <c r="D35" s="565"/>
      <c r="E35" s="565"/>
      <c r="F35" s="565"/>
      <c r="G35" s="565"/>
      <c r="H35" s="565"/>
      <c r="I35" s="565"/>
      <c r="J35" s="565"/>
      <c r="K35" s="565"/>
      <c r="L35" s="565"/>
      <c r="M35" s="565"/>
      <c r="N35" s="565"/>
      <c r="O35" s="565"/>
    </row>
    <row r="36" spans="2:15" ht="23.25" customHeight="1" x14ac:dyDescent="0.25">
      <c r="B36" s="32" t="s">
        <v>254</v>
      </c>
      <c r="C36" s="565" t="s">
        <v>1008</v>
      </c>
      <c r="D36" s="565"/>
      <c r="E36" s="565"/>
      <c r="F36" s="565"/>
      <c r="G36" s="565"/>
      <c r="H36" s="565"/>
      <c r="I36" s="565"/>
      <c r="J36" s="565"/>
      <c r="K36" s="565"/>
      <c r="L36" s="565"/>
      <c r="M36" s="565"/>
      <c r="N36" s="565"/>
      <c r="O36" s="565"/>
    </row>
    <row r="37" spans="2:15" ht="51.75" customHeight="1" x14ac:dyDescent="0.25">
      <c r="B37" s="32" t="s">
        <v>256</v>
      </c>
      <c r="C37" s="565" t="s">
        <v>1009</v>
      </c>
      <c r="D37" s="565"/>
      <c r="E37" s="565"/>
      <c r="F37" s="565"/>
      <c r="G37" s="565"/>
      <c r="H37" s="565"/>
      <c r="I37" s="565"/>
      <c r="J37" s="565"/>
      <c r="K37" s="565"/>
      <c r="L37" s="565"/>
      <c r="M37" s="565"/>
      <c r="N37" s="565"/>
      <c r="O37" s="565"/>
    </row>
    <row r="38" spans="2:15" ht="23.25" customHeight="1" x14ac:dyDescent="0.25">
      <c r="B38" s="32" t="s">
        <v>258</v>
      </c>
      <c r="C38" s="565" t="s">
        <v>1010</v>
      </c>
      <c r="D38" s="565"/>
      <c r="E38" s="565"/>
      <c r="F38" s="565"/>
      <c r="G38" s="565"/>
      <c r="H38" s="565"/>
      <c r="I38" s="565"/>
      <c r="J38" s="565"/>
      <c r="K38" s="565"/>
      <c r="L38" s="565"/>
      <c r="M38" s="565"/>
      <c r="N38" s="565"/>
      <c r="O38" s="565"/>
    </row>
    <row r="39" spans="2:15" ht="23.25" customHeight="1" x14ac:dyDescent="0.25">
      <c r="B39" s="32" t="s">
        <v>260</v>
      </c>
      <c r="C39" s="565" t="s">
        <v>1011</v>
      </c>
      <c r="D39" s="565"/>
      <c r="E39" s="565"/>
      <c r="F39" s="565"/>
      <c r="G39" s="565"/>
      <c r="H39" s="565"/>
      <c r="I39" s="565"/>
      <c r="J39" s="565"/>
      <c r="K39" s="565"/>
      <c r="L39" s="565"/>
      <c r="M39" s="565"/>
      <c r="N39" s="565"/>
      <c r="O39" s="565"/>
    </row>
    <row r="40" spans="2:15" ht="23.25" customHeight="1" x14ac:dyDescent="0.25">
      <c r="B40" s="32" t="s">
        <v>262</v>
      </c>
      <c r="C40" s="565" t="s">
        <v>1012</v>
      </c>
      <c r="D40" s="565"/>
      <c r="E40" s="565"/>
      <c r="F40" s="565"/>
      <c r="G40" s="565"/>
      <c r="H40" s="565"/>
      <c r="I40" s="565"/>
      <c r="J40" s="565"/>
      <c r="K40" s="565"/>
      <c r="L40" s="565"/>
      <c r="M40" s="565"/>
      <c r="N40" s="565"/>
      <c r="O40" s="565"/>
    </row>
  </sheetData>
  <sheetProtection algorithmName="SHA-512" hashValue="0ifnKv1V9vgflmZeWn8Et5UWV8b2cLvAglPtYd6Kmad7MgG0IlrUvK8xI9Lc8lXQpyPEKOeY0VZHiBgvJ66Ifw==" saltValue="T9i88k8sD4m3DP1PiCb30w==" spinCount="100000" sheet="1" objects="1" scenarios="1"/>
  <mergeCells count="54">
    <mergeCell ref="B2:O2"/>
    <mergeCell ref="B3:O3"/>
    <mergeCell ref="B4:O4"/>
    <mergeCell ref="B5:B10"/>
    <mergeCell ref="C5:C10"/>
    <mergeCell ref="D5:E9"/>
    <mergeCell ref="G5:J7"/>
    <mergeCell ref="K5:N7"/>
    <mergeCell ref="O5:O10"/>
    <mergeCell ref="G8:J8"/>
    <mergeCell ref="K8:N8"/>
    <mergeCell ref="B11:B12"/>
    <mergeCell ref="C11:C12"/>
    <mergeCell ref="O11:O32"/>
    <mergeCell ref="B13:B22"/>
    <mergeCell ref="C13:C14"/>
    <mergeCell ref="D13:D14"/>
    <mergeCell ref="E13:E14"/>
    <mergeCell ref="C15:C16"/>
    <mergeCell ref="D15:D16"/>
    <mergeCell ref="E15:E16"/>
    <mergeCell ref="C17:C18"/>
    <mergeCell ref="D17:D18"/>
    <mergeCell ref="E17:E18"/>
    <mergeCell ref="C19:C20"/>
    <mergeCell ref="D19:D20"/>
    <mergeCell ref="E19:E20"/>
    <mergeCell ref="C21:C22"/>
    <mergeCell ref="D21:D22"/>
    <mergeCell ref="E21:E22"/>
    <mergeCell ref="B23:B32"/>
    <mergeCell ref="C23:C24"/>
    <mergeCell ref="D23:D24"/>
    <mergeCell ref="E23:E24"/>
    <mergeCell ref="C25:C26"/>
    <mergeCell ref="D25:D26"/>
    <mergeCell ref="E25:E26"/>
    <mergeCell ref="C35:O35"/>
    <mergeCell ref="C27:C28"/>
    <mergeCell ref="D27:D28"/>
    <mergeCell ref="E27:E28"/>
    <mergeCell ref="C29:C30"/>
    <mergeCell ref="D29:D30"/>
    <mergeCell ref="E29:E30"/>
    <mergeCell ref="C31:C32"/>
    <mergeCell ref="D31:D32"/>
    <mergeCell ref="E31:E32"/>
    <mergeCell ref="B33:O33"/>
    <mergeCell ref="C34:O34"/>
    <mergeCell ref="C36:O36"/>
    <mergeCell ref="C37:O37"/>
    <mergeCell ref="C38:O38"/>
    <mergeCell ref="C39:O39"/>
    <mergeCell ref="C40:O40"/>
  </mergeCells>
  <pageMargins left="0.7" right="0.7" top="0.75" bottom="0.75" header="0.3" footer="0.3"/>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C2DFE-F3AD-4656-8B31-FCBF6F0A3F06}">
  <sheetPr>
    <tabColor rgb="FFFFFF00"/>
  </sheetPr>
  <dimension ref="B2:G58"/>
  <sheetViews>
    <sheetView view="pageBreakPreview" zoomScale="60" zoomScaleNormal="100" workbookViewId="0"/>
  </sheetViews>
  <sheetFormatPr defaultColWidth="9.140625" defaultRowHeight="15" x14ac:dyDescent="0.25"/>
  <cols>
    <col min="1" max="1" width="9.140625" style="33"/>
    <col min="2" max="2" width="31.28515625" style="33" customWidth="1"/>
    <col min="3" max="3" width="14.5703125" style="33" customWidth="1"/>
    <col min="4" max="4" width="18.140625" style="33" customWidth="1"/>
    <col min="5" max="5" width="16.85546875" style="33" customWidth="1"/>
    <col min="6" max="6" width="21.7109375" style="33" customWidth="1"/>
    <col min="7" max="7" width="14" style="33" customWidth="1"/>
    <col min="8" max="16384" width="9.140625" style="33"/>
  </cols>
  <sheetData>
    <row r="2" spans="2:7" x14ac:dyDescent="0.25">
      <c r="B2" s="561" t="s">
        <v>1013</v>
      </c>
      <c r="C2" s="561"/>
      <c r="D2" s="561"/>
      <c r="E2" s="561"/>
      <c r="F2" s="561"/>
      <c r="G2" s="561"/>
    </row>
    <row r="3" spans="2:7" x14ac:dyDescent="0.25">
      <c r="B3" s="561" t="s">
        <v>1014</v>
      </c>
      <c r="C3" s="561"/>
      <c r="D3" s="561"/>
      <c r="E3" s="561"/>
      <c r="F3" s="561"/>
      <c r="G3" s="561"/>
    </row>
    <row r="4" spans="2:7" ht="45" x14ac:dyDescent="0.25">
      <c r="B4" s="36" t="s">
        <v>373</v>
      </c>
      <c r="C4" s="37" t="s">
        <v>777</v>
      </c>
      <c r="D4" s="37" t="s">
        <v>778</v>
      </c>
      <c r="E4" s="37" t="s">
        <v>779</v>
      </c>
      <c r="F4" s="37" t="s">
        <v>1015</v>
      </c>
      <c r="G4" s="42" t="s">
        <v>503</v>
      </c>
    </row>
    <row r="5" spans="2:7" x14ac:dyDescent="0.25">
      <c r="B5" s="573" t="s">
        <v>1016</v>
      </c>
      <c r="C5" s="589" t="s">
        <v>1017</v>
      </c>
      <c r="D5" s="92" t="s">
        <v>1018</v>
      </c>
      <c r="E5" s="92" t="s">
        <v>1019</v>
      </c>
      <c r="F5" s="589" t="s">
        <v>1020</v>
      </c>
      <c r="G5" s="597" t="s">
        <v>786</v>
      </c>
    </row>
    <row r="6" spans="2:7" ht="30" x14ac:dyDescent="0.25">
      <c r="B6" s="579"/>
      <c r="C6" s="581"/>
      <c r="D6" s="92" t="s">
        <v>1021</v>
      </c>
      <c r="E6" s="92" t="s">
        <v>1022</v>
      </c>
      <c r="F6" s="581"/>
      <c r="G6" s="598"/>
    </row>
    <row r="7" spans="2:7" x14ac:dyDescent="0.25">
      <c r="B7" s="579"/>
      <c r="C7" s="582"/>
      <c r="D7" s="92" t="s">
        <v>1023</v>
      </c>
      <c r="E7" s="92" t="s">
        <v>1024</v>
      </c>
      <c r="F7" s="581"/>
      <c r="G7" s="598"/>
    </row>
    <row r="8" spans="2:7" x14ac:dyDescent="0.25">
      <c r="B8" s="579"/>
      <c r="C8" s="589" t="s">
        <v>1025</v>
      </c>
      <c r="D8" s="92" t="s">
        <v>1018</v>
      </c>
      <c r="E8" s="92" t="s">
        <v>835</v>
      </c>
      <c r="F8" s="581"/>
      <c r="G8" s="598"/>
    </row>
    <row r="9" spans="2:7" ht="30" x14ac:dyDescent="0.25">
      <c r="B9" s="579"/>
      <c r="C9" s="581"/>
      <c r="D9" s="92" t="s">
        <v>1021</v>
      </c>
      <c r="E9" s="92" t="s">
        <v>1019</v>
      </c>
      <c r="F9" s="581"/>
      <c r="G9" s="598"/>
    </row>
    <row r="10" spans="2:7" x14ac:dyDescent="0.25">
      <c r="B10" s="574"/>
      <c r="C10" s="582"/>
      <c r="D10" s="92" t="s">
        <v>1023</v>
      </c>
      <c r="E10" s="92" t="s">
        <v>1026</v>
      </c>
      <c r="F10" s="581"/>
      <c r="G10" s="598"/>
    </row>
    <row r="11" spans="2:7" x14ac:dyDescent="0.25">
      <c r="B11" s="573" t="s">
        <v>1027</v>
      </c>
      <c r="C11" s="589" t="s">
        <v>1017</v>
      </c>
      <c r="D11" s="92" t="s">
        <v>1018</v>
      </c>
      <c r="E11" s="92" t="s">
        <v>1028</v>
      </c>
      <c r="F11" s="581"/>
      <c r="G11" s="598"/>
    </row>
    <row r="12" spans="2:7" ht="30" x14ac:dyDescent="0.25">
      <c r="B12" s="579"/>
      <c r="C12" s="581"/>
      <c r="D12" s="104" t="s">
        <v>1029</v>
      </c>
      <c r="E12" s="104" t="s">
        <v>1030</v>
      </c>
      <c r="F12" s="581"/>
      <c r="G12" s="598"/>
    </row>
    <row r="13" spans="2:7" x14ac:dyDescent="0.25">
      <c r="B13" s="579"/>
      <c r="C13" s="581"/>
      <c r="D13" s="106" t="s">
        <v>386</v>
      </c>
      <c r="E13" s="74"/>
      <c r="F13" s="581"/>
      <c r="G13" s="598"/>
    </row>
    <row r="14" spans="2:7" x14ac:dyDescent="0.25">
      <c r="B14" s="579"/>
      <c r="C14" s="582"/>
      <c r="D14" s="92" t="s">
        <v>1023</v>
      </c>
      <c r="E14" s="92" t="s">
        <v>1031</v>
      </c>
      <c r="F14" s="581"/>
      <c r="G14" s="598"/>
    </row>
    <row r="15" spans="2:7" x14ac:dyDescent="0.25">
      <c r="B15" s="579"/>
      <c r="C15" s="589" t="s">
        <v>1025</v>
      </c>
      <c r="D15" s="92" t="s">
        <v>1018</v>
      </c>
      <c r="E15" s="92" t="s">
        <v>799</v>
      </c>
      <c r="F15" s="581"/>
      <c r="G15" s="598"/>
    </row>
    <row r="16" spans="2:7" ht="30" x14ac:dyDescent="0.25">
      <c r="B16" s="579"/>
      <c r="C16" s="581"/>
      <c r="D16" s="92" t="s">
        <v>1021</v>
      </c>
      <c r="E16" s="92" t="s">
        <v>842</v>
      </c>
      <c r="F16" s="581"/>
      <c r="G16" s="598"/>
    </row>
    <row r="17" spans="2:7" x14ac:dyDescent="0.25">
      <c r="B17" s="574"/>
      <c r="C17" s="582"/>
      <c r="D17" s="92" t="s">
        <v>1023</v>
      </c>
      <c r="E17" s="92" t="s">
        <v>800</v>
      </c>
      <c r="F17" s="581"/>
      <c r="G17" s="598"/>
    </row>
    <row r="18" spans="2:7" x14ac:dyDescent="0.25">
      <c r="B18" s="573" t="s">
        <v>1032</v>
      </c>
      <c r="C18" s="589" t="s">
        <v>1017</v>
      </c>
      <c r="D18" s="92" t="s">
        <v>1018</v>
      </c>
      <c r="E18" s="92" t="s">
        <v>1033</v>
      </c>
      <c r="F18" s="581"/>
      <c r="G18" s="598"/>
    </row>
    <row r="19" spans="2:7" ht="30" x14ac:dyDescent="0.25">
      <c r="B19" s="579"/>
      <c r="C19" s="581"/>
      <c r="D19" s="92" t="s">
        <v>1021</v>
      </c>
      <c r="E19" s="92" t="s">
        <v>1034</v>
      </c>
      <c r="F19" s="581"/>
      <c r="G19" s="598"/>
    </row>
    <row r="20" spans="2:7" x14ac:dyDescent="0.25">
      <c r="B20" s="579"/>
      <c r="C20" s="582"/>
      <c r="D20" s="92" t="s">
        <v>1023</v>
      </c>
      <c r="E20" s="92" t="s">
        <v>844</v>
      </c>
      <c r="F20" s="581"/>
      <c r="G20" s="598"/>
    </row>
    <row r="21" spans="2:7" x14ac:dyDescent="0.25">
      <c r="B21" s="579"/>
      <c r="C21" s="589" t="s">
        <v>1025</v>
      </c>
      <c r="D21" s="92" t="s">
        <v>1018</v>
      </c>
      <c r="E21" s="92" t="s">
        <v>800</v>
      </c>
      <c r="F21" s="581"/>
      <c r="G21" s="598"/>
    </row>
    <row r="22" spans="2:7" ht="30" x14ac:dyDescent="0.25">
      <c r="B22" s="579"/>
      <c r="C22" s="581"/>
      <c r="D22" s="92" t="s">
        <v>1021</v>
      </c>
      <c r="E22" s="92" t="s">
        <v>1033</v>
      </c>
      <c r="F22" s="581"/>
      <c r="G22" s="598"/>
    </row>
    <row r="23" spans="2:7" x14ac:dyDescent="0.25">
      <c r="B23" s="574"/>
      <c r="C23" s="582"/>
      <c r="D23" s="92" t="s">
        <v>1023</v>
      </c>
      <c r="E23" s="92" t="s">
        <v>1035</v>
      </c>
      <c r="F23" s="581"/>
      <c r="G23" s="598"/>
    </row>
    <row r="24" spans="2:7" x14ac:dyDescent="0.25">
      <c r="B24" s="573" t="s">
        <v>1036</v>
      </c>
      <c r="C24" s="589" t="s">
        <v>1017</v>
      </c>
      <c r="D24" s="92" t="s">
        <v>1018</v>
      </c>
      <c r="E24" s="92" t="s">
        <v>843</v>
      </c>
      <c r="F24" s="581"/>
      <c r="G24" s="598"/>
    </row>
    <row r="25" spans="2:7" ht="30" x14ac:dyDescent="0.25">
      <c r="B25" s="579"/>
      <c r="C25" s="581"/>
      <c r="D25" s="92" t="s">
        <v>1021</v>
      </c>
      <c r="E25" s="92" t="s">
        <v>1037</v>
      </c>
      <c r="F25" s="581"/>
      <c r="G25" s="598"/>
    </row>
    <row r="26" spans="2:7" x14ac:dyDescent="0.25">
      <c r="B26" s="579"/>
      <c r="C26" s="582"/>
      <c r="D26" s="92" t="s">
        <v>1023</v>
      </c>
      <c r="E26" s="92" t="s">
        <v>1038</v>
      </c>
      <c r="F26" s="581"/>
      <c r="G26" s="598"/>
    </row>
    <row r="27" spans="2:7" x14ac:dyDescent="0.25">
      <c r="B27" s="579"/>
      <c r="C27" s="589" t="s">
        <v>1025</v>
      </c>
      <c r="D27" s="92" t="s">
        <v>1018</v>
      </c>
      <c r="E27" s="92" t="s">
        <v>1039</v>
      </c>
      <c r="F27" s="581"/>
      <c r="G27" s="598"/>
    </row>
    <row r="28" spans="2:7" ht="30" x14ac:dyDescent="0.25">
      <c r="B28" s="579"/>
      <c r="C28" s="581"/>
      <c r="D28" s="92" t="s">
        <v>1021</v>
      </c>
      <c r="E28" s="92" t="s">
        <v>809</v>
      </c>
      <c r="F28" s="581"/>
      <c r="G28" s="598"/>
    </row>
    <row r="29" spans="2:7" x14ac:dyDescent="0.25">
      <c r="B29" s="574"/>
      <c r="C29" s="582"/>
      <c r="D29" s="92" t="s">
        <v>1023</v>
      </c>
      <c r="E29" s="92" t="s">
        <v>1040</v>
      </c>
      <c r="F29" s="581"/>
      <c r="G29" s="598"/>
    </row>
    <row r="30" spans="2:7" x14ac:dyDescent="0.25">
      <c r="B30" s="573" t="s">
        <v>1041</v>
      </c>
      <c r="C30" s="589" t="s">
        <v>1017</v>
      </c>
      <c r="D30" s="92" t="s">
        <v>1018</v>
      </c>
      <c r="E30" s="92" t="s">
        <v>1042</v>
      </c>
      <c r="F30" s="581"/>
      <c r="G30" s="598"/>
    </row>
    <row r="31" spans="2:7" ht="30" x14ac:dyDescent="0.25">
      <c r="B31" s="579"/>
      <c r="C31" s="581"/>
      <c r="D31" s="92" t="s">
        <v>1021</v>
      </c>
      <c r="E31" s="92" t="s">
        <v>1042</v>
      </c>
      <c r="F31" s="581"/>
      <c r="G31" s="598"/>
    </row>
    <row r="32" spans="2:7" x14ac:dyDescent="0.25">
      <c r="B32" s="579"/>
      <c r="C32" s="582"/>
      <c r="D32" s="92" t="s">
        <v>1023</v>
      </c>
      <c r="E32" s="92" t="s">
        <v>834</v>
      </c>
      <c r="F32" s="581"/>
      <c r="G32" s="598"/>
    </row>
    <row r="33" spans="2:7" x14ac:dyDescent="0.25">
      <c r="B33" s="579"/>
      <c r="C33" s="589" t="s">
        <v>1025</v>
      </c>
      <c r="D33" s="92" t="s">
        <v>1018</v>
      </c>
      <c r="E33" s="92" t="s">
        <v>1043</v>
      </c>
      <c r="F33" s="581"/>
      <c r="G33" s="598"/>
    </row>
    <row r="34" spans="2:7" ht="30" x14ac:dyDescent="0.25">
      <c r="B34" s="579"/>
      <c r="C34" s="581"/>
      <c r="D34" s="92" t="s">
        <v>1021</v>
      </c>
      <c r="E34" s="92" t="s">
        <v>1044</v>
      </c>
      <c r="F34" s="581"/>
      <c r="G34" s="598"/>
    </row>
    <row r="35" spans="2:7" x14ac:dyDescent="0.25">
      <c r="B35" s="574"/>
      <c r="C35" s="582"/>
      <c r="D35" s="92" t="s">
        <v>1023</v>
      </c>
      <c r="E35" s="92" t="s">
        <v>818</v>
      </c>
      <c r="F35" s="581"/>
      <c r="G35" s="598"/>
    </row>
    <row r="36" spans="2:7" ht="15" customHeight="1" x14ac:dyDescent="0.25">
      <c r="B36" s="573" t="s">
        <v>1045</v>
      </c>
      <c r="C36" s="589" t="s">
        <v>1017</v>
      </c>
      <c r="D36" s="92" t="s">
        <v>1018</v>
      </c>
      <c r="E36" s="92" t="s">
        <v>794</v>
      </c>
      <c r="F36" s="581"/>
      <c r="G36" s="598"/>
    </row>
    <row r="37" spans="2:7" ht="30" x14ac:dyDescent="0.25">
      <c r="B37" s="579"/>
      <c r="C37" s="581"/>
      <c r="D37" s="92" t="s">
        <v>1021</v>
      </c>
      <c r="E37" s="92" t="s">
        <v>1046</v>
      </c>
      <c r="F37" s="581"/>
      <c r="G37" s="598"/>
    </row>
    <row r="38" spans="2:7" x14ac:dyDescent="0.25">
      <c r="B38" s="579"/>
      <c r="C38" s="582"/>
      <c r="D38" s="92" t="s">
        <v>1023</v>
      </c>
      <c r="E38" s="92" t="s">
        <v>1047</v>
      </c>
      <c r="F38" s="581"/>
      <c r="G38" s="598"/>
    </row>
    <row r="39" spans="2:7" ht="30.75" customHeight="1" x14ac:dyDescent="0.25">
      <c r="B39" s="579"/>
      <c r="C39" s="123" t="s">
        <v>1025</v>
      </c>
      <c r="D39" s="104" t="s">
        <v>1018</v>
      </c>
      <c r="E39" s="104" t="s">
        <v>790</v>
      </c>
      <c r="F39" s="581"/>
      <c r="G39" s="598"/>
    </row>
    <row r="40" spans="2:7" x14ac:dyDescent="0.25">
      <c r="B40" s="579"/>
      <c r="C40" s="77"/>
      <c r="D40" s="74"/>
      <c r="E40" s="74"/>
      <c r="F40" s="581"/>
      <c r="G40" s="598"/>
    </row>
    <row r="41" spans="2:7" ht="30" x14ac:dyDescent="0.25">
      <c r="B41" s="579"/>
      <c r="C41" s="89" t="s">
        <v>1025</v>
      </c>
      <c r="D41" s="104" t="s">
        <v>1021</v>
      </c>
      <c r="E41" s="104" t="s">
        <v>1048</v>
      </c>
      <c r="F41" s="581"/>
      <c r="G41" s="598"/>
    </row>
    <row r="42" spans="2:7" x14ac:dyDescent="0.25">
      <c r="B42" s="579"/>
      <c r="C42" s="89" t="s">
        <v>1049</v>
      </c>
      <c r="D42" s="74"/>
      <c r="E42" s="74"/>
      <c r="F42" s="581"/>
      <c r="G42" s="598"/>
    </row>
    <row r="43" spans="2:7" x14ac:dyDescent="0.25">
      <c r="B43" s="574"/>
      <c r="C43" s="63"/>
      <c r="D43" s="92" t="s">
        <v>1023</v>
      </c>
      <c r="E43" s="92" t="s">
        <v>796</v>
      </c>
      <c r="F43" s="581"/>
      <c r="G43" s="598"/>
    </row>
    <row r="44" spans="2:7" x14ac:dyDescent="0.25">
      <c r="B44" s="573" t="s">
        <v>830</v>
      </c>
      <c r="C44" s="600" t="s">
        <v>1017</v>
      </c>
      <c r="D44" s="92" t="s">
        <v>1018</v>
      </c>
      <c r="E44" s="92" t="s">
        <v>1030</v>
      </c>
      <c r="F44" s="581"/>
      <c r="G44" s="598"/>
    </row>
    <row r="45" spans="2:7" ht="30" x14ac:dyDescent="0.25">
      <c r="B45" s="579"/>
      <c r="C45" s="592"/>
      <c r="D45" s="92" t="s">
        <v>1021</v>
      </c>
      <c r="E45" s="92" t="s">
        <v>1050</v>
      </c>
      <c r="F45" s="581"/>
      <c r="G45" s="598"/>
    </row>
    <row r="46" spans="2:7" x14ac:dyDescent="0.25">
      <c r="B46" s="579"/>
      <c r="C46" s="593"/>
      <c r="D46" s="92" t="s">
        <v>1023</v>
      </c>
      <c r="E46" s="92" t="s">
        <v>1037</v>
      </c>
      <c r="F46" s="581"/>
      <c r="G46" s="598"/>
    </row>
    <row r="47" spans="2:7" x14ac:dyDescent="0.25">
      <c r="B47" s="579"/>
      <c r="C47" s="600" t="s">
        <v>1025</v>
      </c>
      <c r="D47" s="92" t="s">
        <v>1018</v>
      </c>
      <c r="E47" s="92" t="s">
        <v>842</v>
      </c>
      <c r="F47" s="581"/>
      <c r="G47" s="598"/>
    </row>
    <row r="48" spans="2:7" ht="30" x14ac:dyDescent="0.25">
      <c r="B48" s="579"/>
      <c r="C48" s="592"/>
      <c r="D48" s="92" t="s">
        <v>1021</v>
      </c>
      <c r="E48" s="92" t="s">
        <v>1051</v>
      </c>
      <c r="F48" s="581"/>
      <c r="G48" s="598"/>
    </row>
    <row r="49" spans="2:7" x14ac:dyDescent="0.25">
      <c r="B49" s="574"/>
      <c r="C49" s="593"/>
      <c r="D49" s="92" t="s">
        <v>1023</v>
      </c>
      <c r="E49" s="92" t="s">
        <v>809</v>
      </c>
      <c r="F49" s="581"/>
      <c r="G49" s="598"/>
    </row>
    <row r="50" spans="2:7" x14ac:dyDescent="0.25">
      <c r="B50" s="579" t="s">
        <v>838</v>
      </c>
      <c r="C50" s="589" t="s">
        <v>1017</v>
      </c>
      <c r="D50" s="92" t="s">
        <v>1018</v>
      </c>
      <c r="E50" s="92" t="s">
        <v>1024</v>
      </c>
      <c r="F50" s="581"/>
      <c r="G50" s="598"/>
    </row>
    <row r="51" spans="2:7" ht="30" x14ac:dyDescent="0.25">
      <c r="B51" s="579"/>
      <c r="C51" s="581"/>
      <c r="D51" s="92" t="s">
        <v>1021</v>
      </c>
      <c r="E51" s="92" t="s">
        <v>1052</v>
      </c>
      <c r="F51" s="581"/>
      <c r="G51" s="598"/>
    </row>
    <row r="52" spans="2:7" x14ac:dyDescent="0.25">
      <c r="B52" s="579"/>
      <c r="C52" s="582"/>
      <c r="D52" s="92" t="s">
        <v>1023</v>
      </c>
      <c r="E52" s="92" t="s">
        <v>844</v>
      </c>
      <c r="F52" s="581"/>
      <c r="G52" s="598"/>
    </row>
    <row r="53" spans="2:7" x14ac:dyDescent="0.25">
      <c r="B53" s="579"/>
      <c r="C53" s="589" t="s">
        <v>1025</v>
      </c>
      <c r="D53" s="92" t="s">
        <v>1018</v>
      </c>
      <c r="E53" s="92" t="s">
        <v>1053</v>
      </c>
      <c r="F53" s="581"/>
      <c r="G53" s="598"/>
    </row>
    <row r="54" spans="2:7" ht="30" x14ac:dyDescent="0.25">
      <c r="B54" s="579"/>
      <c r="C54" s="581"/>
      <c r="D54" s="92" t="s">
        <v>1021</v>
      </c>
      <c r="E54" s="92" t="s">
        <v>1050</v>
      </c>
      <c r="F54" s="581"/>
      <c r="G54" s="598"/>
    </row>
    <row r="55" spans="2:7" x14ac:dyDescent="0.25">
      <c r="B55" s="578"/>
      <c r="C55" s="601"/>
      <c r="D55" s="95" t="s">
        <v>1023</v>
      </c>
      <c r="E55" s="95" t="s">
        <v>1054</v>
      </c>
      <c r="F55" s="601"/>
      <c r="G55" s="599"/>
    </row>
    <row r="56" spans="2:7" x14ac:dyDescent="0.25">
      <c r="B56" s="606" t="s">
        <v>847</v>
      </c>
      <c r="C56" s="606"/>
      <c r="D56" s="606"/>
      <c r="E56" s="606"/>
      <c r="F56" s="606"/>
      <c r="G56" s="606"/>
    </row>
    <row r="57" spans="2:7" ht="40.5" customHeight="1" x14ac:dyDescent="0.25">
      <c r="B57" s="32" t="s">
        <v>250</v>
      </c>
      <c r="C57" s="565" t="s">
        <v>710</v>
      </c>
      <c r="D57" s="565"/>
      <c r="E57" s="565"/>
      <c r="F57" s="565"/>
      <c r="G57" s="565"/>
    </row>
    <row r="58" spans="2:7" ht="40.5" customHeight="1" x14ac:dyDescent="0.25">
      <c r="B58" s="32" t="s">
        <v>252</v>
      </c>
      <c r="C58" s="565" t="s">
        <v>1055</v>
      </c>
      <c r="D58" s="565"/>
      <c r="E58" s="565"/>
      <c r="F58" s="565"/>
      <c r="G58" s="565"/>
    </row>
  </sheetData>
  <sheetProtection algorithmName="SHA-512" hashValue="N/Knl6lnjCujJp6ZjoKi6zcxoRsOEPyoiIvkvKdi7pxaNQT9gWb60JQkgHVyINFnM35P/GIyLmSYq89OWgNUxg==" saltValue="RiOcJohur2DzRgIbWWw1aQ==" spinCount="100000" sheet="1" objects="1" scenarios="1"/>
  <mergeCells count="30">
    <mergeCell ref="B2:G2"/>
    <mergeCell ref="B3:G3"/>
    <mergeCell ref="B5:B10"/>
    <mergeCell ref="C5:C7"/>
    <mergeCell ref="F5:F55"/>
    <mergeCell ref="G5:G55"/>
    <mergeCell ref="C8:C10"/>
    <mergeCell ref="B11:B17"/>
    <mergeCell ref="C11:C14"/>
    <mergeCell ref="C15:C17"/>
    <mergeCell ref="B18:B23"/>
    <mergeCell ref="C18:C20"/>
    <mergeCell ref="C21:C23"/>
    <mergeCell ref="B24:B29"/>
    <mergeCell ref="C24:C26"/>
    <mergeCell ref="C27:C29"/>
    <mergeCell ref="C58:G58"/>
    <mergeCell ref="B30:B35"/>
    <mergeCell ref="C30:C32"/>
    <mergeCell ref="C33:C35"/>
    <mergeCell ref="B36:B43"/>
    <mergeCell ref="C36:C38"/>
    <mergeCell ref="B44:B49"/>
    <mergeCell ref="C44:C46"/>
    <mergeCell ref="C47:C49"/>
    <mergeCell ref="B50:B55"/>
    <mergeCell ref="C50:C52"/>
    <mergeCell ref="C53:C55"/>
    <mergeCell ref="B56:G56"/>
    <mergeCell ref="C57:G57"/>
  </mergeCells>
  <pageMargins left="0.7" right="0.7" top="0.75" bottom="0.75" header="0.3" footer="0.3"/>
  <pageSetup scale="5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FE2B6-F473-4D2E-99D2-991282E9FAAF}">
  <sheetPr>
    <tabColor rgb="FFFFFF00"/>
  </sheetPr>
  <dimension ref="B2:D8"/>
  <sheetViews>
    <sheetView view="pageBreakPreview" zoomScale="60" zoomScaleNormal="100" workbookViewId="0"/>
  </sheetViews>
  <sheetFormatPr defaultRowHeight="15" x14ac:dyDescent="0.25"/>
  <cols>
    <col min="2" max="4" width="26.85546875" style="33" customWidth="1"/>
  </cols>
  <sheetData>
    <row r="2" spans="2:4" x14ac:dyDescent="0.25">
      <c r="B2" s="561" t="s">
        <v>1056</v>
      </c>
      <c r="C2" s="561"/>
      <c r="D2" s="561"/>
    </row>
    <row r="3" spans="2:4" x14ac:dyDescent="0.25">
      <c r="B3" s="561" t="s">
        <v>1057</v>
      </c>
      <c r="C3" s="561"/>
      <c r="D3" s="561"/>
    </row>
    <row r="4" spans="2:4" ht="45" x14ac:dyDescent="0.25">
      <c r="B4" s="25" t="s">
        <v>1058</v>
      </c>
      <c r="C4" s="27" t="s">
        <v>1059</v>
      </c>
      <c r="D4" s="59" t="s">
        <v>1060</v>
      </c>
    </row>
    <row r="5" spans="2:4" ht="30" x14ac:dyDescent="0.25">
      <c r="B5" s="91" t="s">
        <v>1061</v>
      </c>
      <c r="C5" s="92" t="s">
        <v>1062</v>
      </c>
      <c r="D5" s="93" t="s">
        <v>1063</v>
      </c>
    </row>
    <row r="6" spans="2:4" x14ac:dyDescent="0.25">
      <c r="B6" s="94" t="s">
        <v>392</v>
      </c>
      <c r="C6" s="95" t="s">
        <v>1064</v>
      </c>
      <c r="D6" s="96" t="s">
        <v>1065</v>
      </c>
    </row>
    <row r="7" spans="2:4" x14ac:dyDescent="0.25">
      <c r="B7" s="565" t="s">
        <v>366</v>
      </c>
      <c r="C7" s="565"/>
      <c r="D7" s="565"/>
    </row>
    <row r="8" spans="2:4" ht="53.25" customHeight="1" x14ac:dyDescent="0.25">
      <c r="B8" s="565" t="s">
        <v>1066</v>
      </c>
      <c r="C8" s="565"/>
      <c r="D8" s="565"/>
    </row>
  </sheetData>
  <sheetProtection algorithmName="SHA-512" hashValue="LZ/pTbZQKrkwQa+Xc+JzLhXETjEEcS2jVrl2FJNfbwgdv1QCXf/7xaX5+YkK4tjMPzOlzP0l4WKbaCVgTRcTWw==" saltValue="rUx6WYmR/bp96GjnoUgeIQ==" spinCount="100000" sheet="1" objects="1" scenarios="1"/>
  <mergeCells count="4">
    <mergeCell ref="B3:D3"/>
    <mergeCell ref="B2:D2"/>
    <mergeCell ref="B7:D7"/>
    <mergeCell ref="B8:D8"/>
  </mergeCells>
  <pageMargins left="0.7" right="0.7" top="0.75" bottom="0.75" header="0.3" footer="0.3"/>
  <pageSetup scale="9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CE723-31A8-4C58-83AA-03A5DBCE66C1}">
  <sheetPr>
    <tabColor rgb="FFFFFF00"/>
  </sheetPr>
  <dimension ref="B2:I10"/>
  <sheetViews>
    <sheetView view="pageBreakPreview" zoomScale="60" zoomScaleNormal="100" workbookViewId="0"/>
  </sheetViews>
  <sheetFormatPr defaultRowHeight="15" x14ac:dyDescent="0.25"/>
  <cols>
    <col min="2" max="9" width="13.5703125" style="24" customWidth="1"/>
  </cols>
  <sheetData>
    <row r="2" spans="2:9" x14ac:dyDescent="0.25">
      <c r="B2" s="561" t="s">
        <v>1067</v>
      </c>
      <c r="C2" s="561"/>
      <c r="D2" s="561"/>
      <c r="E2" s="561"/>
      <c r="F2" s="561"/>
      <c r="G2" s="561"/>
      <c r="H2" s="561"/>
      <c r="I2" s="561"/>
    </row>
    <row r="3" spans="2:9" x14ac:dyDescent="0.25">
      <c r="B3" s="561" t="s">
        <v>1068</v>
      </c>
      <c r="C3" s="561"/>
      <c r="D3" s="561"/>
      <c r="E3" s="561"/>
      <c r="F3" s="561"/>
      <c r="G3" s="561"/>
      <c r="H3" s="561"/>
      <c r="I3" s="561"/>
    </row>
    <row r="4" spans="2:9" x14ac:dyDescent="0.25">
      <c r="B4" s="561" t="s">
        <v>1069</v>
      </c>
      <c r="C4" s="561"/>
      <c r="D4" s="561"/>
      <c r="E4" s="561"/>
      <c r="F4" s="561"/>
      <c r="G4" s="561"/>
      <c r="H4" s="561"/>
      <c r="I4" s="561"/>
    </row>
    <row r="5" spans="2:9" x14ac:dyDescent="0.25">
      <c r="B5" s="646" t="s">
        <v>1070</v>
      </c>
      <c r="C5" s="647"/>
      <c r="D5" s="647"/>
      <c r="E5" s="647"/>
      <c r="F5" s="647"/>
      <c r="G5" s="647"/>
      <c r="H5" s="647"/>
      <c r="I5" s="648"/>
    </row>
    <row r="6" spans="2:9" x14ac:dyDescent="0.25">
      <c r="B6" s="127" t="s">
        <v>1071</v>
      </c>
      <c r="C6" s="98" t="s">
        <v>1072</v>
      </c>
      <c r="D6" s="98" t="s">
        <v>1073</v>
      </c>
      <c r="E6" s="98" t="s">
        <v>1074</v>
      </c>
      <c r="F6" s="98" t="s">
        <v>1075</v>
      </c>
      <c r="G6" s="98" t="s">
        <v>1076</v>
      </c>
      <c r="H6" s="98" t="s">
        <v>1077</v>
      </c>
      <c r="I6" s="110" t="s">
        <v>1078</v>
      </c>
    </row>
    <row r="7" spans="2:9" x14ac:dyDescent="0.25">
      <c r="B7" s="60" t="s">
        <v>1079</v>
      </c>
      <c r="C7" s="58" t="s">
        <v>1080</v>
      </c>
      <c r="D7" s="58" t="s">
        <v>1081</v>
      </c>
      <c r="E7" s="58" t="s">
        <v>1082</v>
      </c>
      <c r="F7" s="58" t="s">
        <v>1083</v>
      </c>
      <c r="G7" s="58" t="s">
        <v>1084</v>
      </c>
      <c r="H7" s="58" t="s">
        <v>1085</v>
      </c>
      <c r="I7" s="84"/>
    </row>
    <row r="8" spans="2:9" x14ac:dyDescent="0.25">
      <c r="B8" s="649" t="s">
        <v>1086</v>
      </c>
      <c r="C8" s="650"/>
      <c r="D8" s="650"/>
      <c r="E8" s="650"/>
      <c r="F8" s="650"/>
      <c r="G8" s="650"/>
      <c r="H8" s="650"/>
      <c r="I8" s="651"/>
    </row>
    <row r="9" spans="2:9" x14ac:dyDescent="0.25">
      <c r="B9" s="128" t="s">
        <v>1087</v>
      </c>
      <c r="C9" s="129" t="s">
        <v>1088</v>
      </c>
      <c r="D9" s="129" t="s">
        <v>1089</v>
      </c>
      <c r="E9" s="129" t="s">
        <v>1090</v>
      </c>
      <c r="F9" s="129" t="s">
        <v>1091</v>
      </c>
      <c r="G9" s="129" t="s">
        <v>1092</v>
      </c>
      <c r="H9" s="129" t="s">
        <v>1093</v>
      </c>
      <c r="I9" s="130" t="s">
        <v>1094</v>
      </c>
    </row>
    <row r="10" spans="2:9" x14ac:dyDescent="0.25">
      <c r="B10" s="606" t="s">
        <v>1095</v>
      </c>
      <c r="C10" s="606"/>
      <c r="D10" s="606"/>
      <c r="E10" s="606"/>
      <c r="F10" s="606"/>
      <c r="G10" s="606"/>
      <c r="H10" s="606"/>
      <c r="I10" s="606"/>
    </row>
  </sheetData>
  <sheetProtection algorithmName="SHA-512" hashValue="ZZwwHkxcQ9or8Cl9E6wsCfwaNd7iOX1ltsM+xMzNdd099AshgF/h3NmFcPX37kSZyiaBjTU4ZehpR7+MUjLMTA==" saltValue="VyUTviR80uX2b5ZaNbcbQw==" spinCount="100000" sheet="1" objects="1" scenarios="1"/>
  <mergeCells count="6">
    <mergeCell ref="B10:I10"/>
    <mergeCell ref="B5:I5"/>
    <mergeCell ref="B8:I8"/>
    <mergeCell ref="B2:I2"/>
    <mergeCell ref="B3:I3"/>
    <mergeCell ref="B4:I4"/>
  </mergeCells>
  <pageMargins left="0.7" right="0.7" top="0.75" bottom="0.75" header="0.3" footer="0.3"/>
  <pageSetup scale="7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1FE8C-8CB6-4635-9B26-7158B1027557}">
  <sheetPr>
    <tabColor rgb="FFFFFF00"/>
  </sheetPr>
  <dimension ref="B2:E15"/>
  <sheetViews>
    <sheetView view="pageBreakPreview" zoomScale="60" zoomScaleNormal="100" workbookViewId="0">
      <selection activeCell="B16" sqref="B16"/>
    </sheetView>
  </sheetViews>
  <sheetFormatPr defaultColWidth="9.140625" defaultRowHeight="15" x14ac:dyDescent="0.25"/>
  <cols>
    <col min="1" max="1" width="9.140625" style="33"/>
    <col min="2" max="5" width="25.28515625" style="33" customWidth="1"/>
    <col min="6" max="16384" width="9.140625" style="33"/>
  </cols>
  <sheetData>
    <row r="2" spans="2:5" x14ac:dyDescent="0.25">
      <c r="B2" s="561" t="s">
        <v>1096</v>
      </c>
      <c r="C2" s="561"/>
      <c r="D2" s="561"/>
      <c r="E2" s="561"/>
    </row>
    <row r="3" spans="2:5" x14ac:dyDescent="0.25">
      <c r="B3" s="561" t="s">
        <v>1097</v>
      </c>
      <c r="C3" s="561"/>
      <c r="D3" s="561"/>
      <c r="E3" s="561"/>
    </row>
    <row r="4" spans="2:5" x14ac:dyDescent="0.25">
      <c r="B4" s="90" t="s">
        <v>205</v>
      </c>
      <c r="C4" s="37" t="s">
        <v>1098</v>
      </c>
      <c r="D4" s="37" t="s">
        <v>1099</v>
      </c>
      <c r="E4" s="42" t="s">
        <v>1100</v>
      </c>
    </row>
    <row r="5" spans="2:5" ht="30" x14ac:dyDescent="0.25">
      <c r="B5" s="91" t="s">
        <v>1101</v>
      </c>
      <c r="C5" s="92" t="s">
        <v>1102</v>
      </c>
      <c r="D5" s="92" t="s">
        <v>1103</v>
      </c>
      <c r="E5" s="93" t="s">
        <v>1104</v>
      </c>
    </row>
    <row r="6" spans="2:5" x14ac:dyDescent="0.25">
      <c r="B6" s="94" t="s">
        <v>1105</v>
      </c>
      <c r="C6" s="95" t="s">
        <v>1106</v>
      </c>
      <c r="D6" s="95" t="s">
        <v>1107</v>
      </c>
      <c r="E6" s="96" t="s">
        <v>1108</v>
      </c>
    </row>
    <row r="7" spans="2:5" x14ac:dyDescent="0.25">
      <c r="B7" s="565" t="s">
        <v>1109</v>
      </c>
      <c r="C7" s="565"/>
      <c r="D7" s="565"/>
      <c r="E7" s="565"/>
    </row>
    <row r="8" spans="2:5" x14ac:dyDescent="0.25">
      <c r="B8" s="97" t="s">
        <v>1110</v>
      </c>
      <c r="C8" s="85"/>
      <c r="D8" s="85"/>
      <c r="E8" s="85"/>
    </row>
    <row r="9" spans="2:5" x14ac:dyDescent="0.25">
      <c r="B9" s="565" t="s">
        <v>1111</v>
      </c>
      <c r="C9" s="565"/>
      <c r="D9" s="565"/>
      <c r="E9" s="565"/>
    </row>
    <row r="10" spans="2:5" x14ac:dyDescent="0.25">
      <c r="B10" s="565" t="s">
        <v>1112</v>
      </c>
      <c r="C10" s="565"/>
      <c r="D10" s="565"/>
      <c r="E10" s="565"/>
    </row>
    <row r="11" spans="2:5" x14ac:dyDescent="0.25">
      <c r="B11" s="565" t="s">
        <v>1113</v>
      </c>
      <c r="C11" s="565"/>
      <c r="D11" s="565"/>
      <c r="E11" s="565"/>
    </row>
    <row r="12" spans="2:5" x14ac:dyDescent="0.25">
      <c r="B12" s="605" t="s">
        <v>1114</v>
      </c>
      <c r="C12" s="605"/>
      <c r="D12" s="605"/>
      <c r="E12" s="605"/>
    </row>
    <row r="13" spans="2:5" x14ac:dyDescent="0.25">
      <c r="B13" s="97" t="s">
        <v>1110</v>
      </c>
      <c r="C13" s="85"/>
      <c r="D13" s="85"/>
      <c r="E13" s="85"/>
    </row>
    <row r="14" spans="2:5" x14ac:dyDescent="0.25">
      <c r="B14" s="605" t="s">
        <v>1115</v>
      </c>
      <c r="C14" s="605"/>
      <c r="D14" s="605"/>
      <c r="E14" s="605"/>
    </row>
    <row r="15" spans="2:5" x14ac:dyDescent="0.25">
      <c r="B15" s="565" t="s">
        <v>1116</v>
      </c>
      <c r="C15" s="565"/>
      <c r="D15" s="565"/>
      <c r="E15" s="565"/>
    </row>
  </sheetData>
  <sheetProtection algorithmName="SHA-512" hashValue="q0nxMVUUQ/cwtAvYnySjN5n+CVm+QcSDt2Jn8efNGdaY/SYiqBwVgBB672gd8L9vFZ/Tv+wWKQS57z913sb1PA==" saltValue="2WV8YSKY6lAhdXhFcoIVMQ==" spinCount="100000" sheet="1" objects="1" scenarios="1"/>
  <mergeCells count="9">
    <mergeCell ref="B12:E12"/>
    <mergeCell ref="B14:E14"/>
    <mergeCell ref="B15:E15"/>
    <mergeCell ref="B3:E3"/>
    <mergeCell ref="B2:E2"/>
    <mergeCell ref="B10:E10"/>
    <mergeCell ref="B7:E7"/>
    <mergeCell ref="B9:E9"/>
    <mergeCell ref="B11:E11"/>
  </mergeCells>
  <pageMargins left="0.7" right="0.7" top="0.75" bottom="0.75" header="0.3" footer="0.3"/>
  <pageSetup scale="7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B8A31-856E-4041-BA29-B7B70F353AF6}">
  <sheetPr>
    <tabColor rgb="FFFFFF00"/>
  </sheetPr>
  <dimension ref="B2:J22"/>
  <sheetViews>
    <sheetView view="pageBreakPreview" zoomScale="60" zoomScaleNormal="100" workbookViewId="0"/>
  </sheetViews>
  <sheetFormatPr defaultColWidth="9.140625" defaultRowHeight="15" x14ac:dyDescent="0.25"/>
  <cols>
    <col min="1" max="1" width="9.140625" style="62"/>
    <col min="2" max="2" width="11.42578125" style="62" customWidth="1"/>
    <col min="3" max="3" width="9.140625" style="62"/>
    <col min="4" max="4" width="33.7109375" style="62" bestFit="1" customWidth="1"/>
    <col min="5" max="5" width="28.85546875" style="62" bestFit="1" customWidth="1"/>
    <col min="6" max="10" width="10.5703125" style="62" customWidth="1"/>
    <col min="11" max="16384" width="9.140625" style="62"/>
  </cols>
  <sheetData>
    <row r="2" spans="2:10" ht="20.25" customHeight="1" x14ac:dyDescent="0.25">
      <c r="B2" s="561" t="s">
        <v>1313</v>
      </c>
      <c r="C2" s="561"/>
      <c r="D2" s="561"/>
      <c r="E2" s="561"/>
      <c r="F2" s="561"/>
      <c r="G2" s="561"/>
      <c r="H2" s="561"/>
      <c r="I2" s="561"/>
      <c r="J2" s="561"/>
    </row>
    <row r="3" spans="2:10" ht="15.75" thickBot="1" x14ac:dyDescent="0.3">
      <c r="B3" s="561" t="s">
        <v>1314</v>
      </c>
      <c r="C3" s="561"/>
      <c r="D3" s="561"/>
      <c r="E3" s="561"/>
      <c r="F3" s="561"/>
      <c r="G3" s="561"/>
      <c r="H3" s="561"/>
      <c r="I3" s="561"/>
      <c r="J3" s="561"/>
    </row>
    <row r="4" spans="2:10" x14ac:dyDescent="0.25">
      <c r="B4" s="652" t="s">
        <v>1315</v>
      </c>
      <c r="C4" s="653"/>
      <c r="D4" s="655" t="s">
        <v>1316</v>
      </c>
      <c r="E4" s="656"/>
      <c r="F4" s="655" t="s">
        <v>1317</v>
      </c>
      <c r="G4" s="647"/>
      <c r="H4" s="647"/>
      <c r="I4" s="647"/>
      <c r="J4" s="648"/>
    </row>
    <row r="5" spans="2:10" ht="34.5" customHeight="1" x14ac:dyDescent="0.25">
      <c r="B5" s="654"/>
      <c r="C5" s="638"/>
      <c r="D5" s="146" t="s">
        <v>1318</v>
      </c>
      <c r="E5" s="146" t="s">
        <v>1319</v>
      </c>
      <c r="F5" s="147" t="s">
        <v>1320</v>
      </c>
      <c r="G5" s="146" t="s">
        <v>1321</v>
      </c>
      <c r="H5" s="146" t="s">
        <v>1322</v>
      </c>
      <c r="I5" s="146" t="s">
        <v>1323</v>
      </c>
      <c r="J5" s="148" t="s">
        <v>1324</v>
      </c>
    </row>
    <row r="6" spans="2:10" x14ac:dyDescent="0.25">
      <c r="B6" s="149"/>
      <c r="C6" s="150" t="s">
        <v>1325</v>
      </c>
      <c r="D6" s="147" t="s">
        <v>1326</v>
      </c>
      <c r="E6" s="147" t="s">
        <v>1327</v>
      </c>
      <c r="F6" s="147" t="s">
        <v>1328</v>
      </c>
      <c r="G6" s="147" t="s">
        <v>1329</v>
      </c>
      <c r="H6" s="147" t="s">
        <v>1329</v>
      </c>
      <c r="I6" s="147" t="s">
        <v>1329</v>
      </c>
      <c r="J6" s="148" t="s">
        <v>1329</v>
      </c>
    </row>
    <row r="7" spans="2:10" x14ac:dyDescent="0.25">
      <c r="B7" s="151" t="s">
        <v>1330</v>
      </c>
      <c r="C7" s="152"/>
      <c r="D7" s="147" t="s">
        <v>1331</v>
      </c>
      <c r="E7" s="147" t="s">
        <v>1332</v>
      </c>
      <c r="F7" s="147" t="s">
        <v>1333</v>
      </c>
      <c r="G7" s="147" t="s">
        <v>1334</v>
      </c>
      <c r="H7" s="147" t="s">
        <v>1328</v>
      </c>
      <c r="I7" s="147" t="s">
        <v>1328</v>
      </c>
      <c r="J7" s="148" t="s">
        <v>1328</v>
      </c>
    </row>
    <row r="8" spans="2:10" x14ac:dyDescent="0.25">
      <c r="B8" s="151" t="s">
        <v>1335</v>
      </c>
      <c r="C8" s="152"/>
      <c r="D8" s="147" t="s">
        <v>1336</v>
      </c>
      <c r="E8" s="147" t="s">
        <v>1337</v>
      </c>
      <c r="F8" s="147" t="s">
        <v>1338</v>
      </c>
      <c r="G8" s="147" t="s">
        <v>1338</v>
      </c>
      <c r="H8" s="147" t="s">
        <v>1338</v>
      </c>
      <c r="I8" s="147" t="s">
        <v>1333</v>
      </c>
      <c r="J8" s="148" t="s">
        <v>1333</v>
      </c>
    </row>
    <row r="9" spans="2:10" x14ac:dyDescent="0.25">
      <c r="B9" s="151" t="s">
        <v>1339</v>
      </c>
      <c r="C9" s="152"/>
      <c r="D9" s="147" t="s">
        <v>1340</v>
      </c>
      <c r="E9" s="147" t="s">
        <v>1341</v>
      </c>
      <c r="F9" s="147" t="s">
        <v>1342</v>
      </c>
      <c r="G9" s="147" t="s">
        <v>1342</v>
      </c>
      <c r="H9" s="147" t="s">
        <v>1343</v>
      </c>
      <c r="I9" s="147" t="s">
        <v>1343</v>
      </c>
      <c r="J9" s="148" t="s">
        <v>1343</v>
      </c>
    </row>
    <row r="10" spans="2:10" x14ac:dyDescent="0.25">
      <c r="B10" s="151" t="s">
        <v>1344</v>
      </c>
      <c r="C10" s="152"/>
      <c r="D10" s="147" t="s">
        <v>1345</v>
      </c>
      <c r="E10" s="147" t="s">
        <v>1346</v>
      </c>
      <c r="F10" s="147" t="s">
        <v>1347</v>
      </c>
      <c r="G10" s="147" t="s">
        <v>1347</v>
      </c>
      <c r="H10" s="147" t="s">
        <v>1342</v>
      </c>
      <c r="I10" s="147" t="s">
        <v>1342</v>
      </c>
      <c r="J10" s="148" t="s">
        <v>1342</v>
      </c>
    </row>
    <row r="11" spans="2:10" x14ac:dyDescent="0.25">
      <c r="B11" s="151" t="s">
        <v>1348</v>
      </c>
      <c r="C11" s="152"/>
      <c r="D11" s="147" t="s">
        <v>1349</v>
      </c>
      <c r="E11" s="147" t="s">
        <v>1350</v>
      </c>
      <c r="F11" s="147" t="s">
        <v>1351</v>
      </c>
      <c r="G11" s="147" t="s">
        <v>1351</v>
      </c>
      <c r="H11" s="147" t="s">
        <v>1347</v>
      </c>
      <c r="I11" s="147" t="s">
        <v>1347</v>
      </c>
      <c r="J11" s="148" t="s">
        <v>1347</v>
      </c>
    </row>
    <row r="12" spans="2:10" ht="15.75" thickBot="1" x14ac:dyDescent="0.3">
      <c r="B12" s="153" t="s">
        <v>1352</v>
      </c>
      <c r="C12" s="154"/>
      <c r="D12" s="129" t="s">
        <v>1353</v>
      </c>
      <c r="E12" s="129" t="s">
        <v>1354</v>
      </c>
      <c r="F12" s="129" t="s">
        <v>1351</v>
      </c>
      <c r="G12" s="129" t="s">
        <v>1347</v>
      </c>
      <c r="H12" s="129" t="s">
        <v>1347</v>
      </c>
      <c r="I12" s="129" t="s">
        <v>1347</v>
      </c>
      <c r="J12" s="130" t="s">
        <v>1342</v>
      </c>
    </row>
    <row r="13" spans="2:10" x14ac:dyDescent="0.25">
      <c r="B13" s="565" t="s">
        <v>1355</v>
      </c>
      <c r="C13" s="565"/>
      <c r="D13" s="565"/>
      <c r="E13" s="565"/>
      <c r="F13" s="565"/>
      <c r="G13" s="565"/>
      <c r="H13" s="565"/>
      <c r="I13" s="565"/>
      <c r="J13" s="565"/>
    </row>
    <row r="14" spans="2:10" ht="40.5" customHeight="1" x14ac:dyDescent="0.25">
      <c r="B14" s="32" t="s">
        <v>250</v>
      </c>
      <c r="C14" s="565" t="s">
        <v>1356</v>
      </c>
      <c r="D14" s="565"/>
      <c r="E14" s="565"/>
      <c r="F14" s="565"/>
      <c r="G14" s="565"/>
      <c r="H14" s="565"/>
      <c r="I14" s="565"/>
      <c r="J14" s="565"/>
    </row>
    <row r="15" spans="2:10" ht="24.75" customHeight="1" x14ac:dyDescent="0.25">
      <c r="B15" s="32" t="s">
        <v>252</v>
      </c>
      <c r="C15" s="565" t="s">
        <v>1357</v>
      </c>
      <c r="D15" s="565"/>
      <c r="E15" s="565"/>
      <c r="F15" s="565"/>
      <c r="G15" s="565"/>
      <c r="H15" s="565"/>
      <c r="I15" s="565"/>
      <c r="J15" s="565"/>
    </row>
    <row r="16" spans="2:10" x14ac:dyDescent="0.25">
      <c r="B16" s="155"/>
      <c r="C16" s="605" t="s">
        <v>1358</v>
      </c>
      <c r="D16" s="605"/>
      <c r="E16" s="605"/>
      <c r="F16" s="605"/>
      <c r="G16" s="605"/>
      <c r="H16" s="605"/>
      <c r="I16" s="605"/>
      <c r="J16" s="605"/>
    </row>
    <row r="17" spans="2:10" x14ac:dyDescent="0.25">
      <c r="B17" s="155"/>
      <c r="C17" s="605" t="s">
        <v>1359</v>
      </c>
      <c r="D17" s="605"/>
      <c r="E17" s="605"/>
      <c r="F17" s="605"/>
      <c r="G17" s="605"/>
      <c r="H17" s="605"/>
      <c r="I17" s="605"/>
      <c r="J17" s="605"/>
    </row>
    <row r="18" spans="2:10" x14ac:dyDescent="0.25">
      <c r="B18" s="155"/>
      <c r="C18" s="605" t="s">
        <v>1360</v>
      </c>
      <c r="D18" s="605"/>
      <c r="E18" s="605"/>
      <c r="F18" s="605"/>
      <c r="G18" s="605"/>
      <c r="H18" s="605"/>
      <c r="I18" s="605"/>
      <c r="J18" s="605"/>
    </row>
    <row r="19" spans="2:10" x14ac:dyDescent="0.25">
      <c r="B19" s="155"/>
      <c r="C19" s="605" t="s">
        <v>1361</v>
      </c>
      <c r="D19" s="605"/>
      <c r="E19" s="605"/>
      <c r="F19" s="605"/>
      <c r="G19" s="605"/>
      <c r="H19" s="605"/>
      <c r="I19" s="605"/>
      <c r="J19" s="605"/>
    </row>
    <row r="20" spans="2:10" x14ac:dyDescent="0.25">
      <c r="B20" s="155"/>
      <c r="C20" s="605" t="s">
        <v>1362</v>
      </c>
      <c r="D20" s="605"/>
      <c r="E20" s="605"/>
      <c r="F20" s="605"/>
      <c r="G20" s="605"/>
      <c r="H20" s="605"/>
      <c r="I20" s="605"/>
      <c r="J20" s="605"/>
    </row>
    <row r="21" spans="2:10" x14ac:dyDescent="0.25">
      <c r="B21" s="155"/>
      <c r="C21" s="605" t="s">
        <v>1363</v>
      </c>
      <c r="D21" s="605"/>
      <c r="E21" s="605"/>
      <c r="F21" s="605"/>
      <c r="G21" s="605"/>
      <c r="H21" s="605"/>
      <c r="I21" s="605"/>
      <c r="J21" s="605"/>
    </row>
    <row r="22" spans="2:10" ht="33" customHeight="1" x14ac:dyDescent="0.25">
      <c r="B22" s="32" t="s">
        <v>254</v>
      </c>
      <c r="C22" s="565" t="s">
        <v>1364</v>
      </c>
      <c r="D22" s="565"/>
      <c r="E22" s="565"/>
      <c r="F22" s="565"/>
      <c r="G22" s="565"/>
      <c r="H22" s="565"/>
      <c r="I22" s="565"/>
      <c r="J22" s="565"/>
    </row>
  </sheetData>
  <sheetProtection algorithmName="SHA-512" hashValue="7Q7fosBKa6LAOAnNhTnOhMNibvBhJrfzhp+HyxkClGP6qEh5sL7YkwEveAVhJ29i4cUpbvRQJta/WNyoR1oapQ==" saltValue="k+hi/6lavnlO9+LYLvpYmA==" spinCount="100000" sheet="1" objects="1" scenarios="1"/>
  <mergeCells count="15">
    <mergeCell ref="B13:J13"/>
    <mergeCell ref="B2:J2"/>
    <mergeCell ref="B3:J3"/>
    <mergeCell ref="B4:C5"/>
    <mergeCell ref="D4:E4"/>
    <mergeCell ref="F4:J4"/>
    <mergeCell ref="C20:J20"/>
    <mergeCell ref="C21:J21"/>
    <mergeCell ref="C22:J22"/>
    <mergeCell ref="C14:J14"/>
    <mergeCell ref="C15:J15"/>
    <mergeCell ref="C16:J16"/>
    <mergeCell ref="C17:J17"/>
    <mergeCell ref="C18:J18"/>
    <mergeCell ref="C19:J19"/>
  </mergeCells>
  <pageMargins left="0.7" right="0.7" top="0.75" bottom="0.75" header="0.3" footer="0.3"/>
  <pageSetup scale="5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B7865-B630-44BF-8021-AD6F148D2A8D}">
  <sheetPr>
    <tabColor rgb="FFFFFF00"/>
  </sheetPr>
  <dimension ref="B2:D6"/>
  <sheetViews>
    <sheetView view="pageBreakPreview" zoomScale="60" zoomScaleNormal="100" workbookViewId="0">
      <selection activeCell="E2" sqref="E2"/>
    </sheetView>
  </sheetViews>
  <sheetFormatPr defaultColWidth="9.140625" defaultRowHeight="15" x14ac:dyDescent="0.25"/>
  <cols>
    <col min="1" max="1" width="9.140625" style="54"/>
    <col min="2" max="4" width="19.28515625" style="54" customWidth="1"/>
    <col min="5" max="16384" width="9.140625" style="54"/>
  </cols>
  <sheetData>
    <row r="2" spans="2:4" x14ac:dyDescent="0.25">
      <c r="B2" s="561" t="s">
        <v>1477</v>
      </c>
      <c r="C2" s="561"/>
      <c r="D2" s="561"/>
    </row>
    <row r="3" spans="2:4" ht="15.75" thickBot="1" x14ac:dyDescent="0.3">
      <c r="B3" s="561" t="s">
        <v>1478</v>
      </c>
      <c r="C3" s="561"/>
      <c r="D3" s="561"/>
    </row>
    <row r="4" spans="2:4" x14ac:dyDescent="0.25">
      <c r="B4" s="657" t="s">
        <v>1479</v>
      </c>
      <c r="C4" s="659" t="s">
        <v>1480</v>
      </c>
      <c r="D4" s="660"/>
    </row>
    <row r="5" spans="2:4" ht="17.25" x14ac:dyDescent="0.25">
      <c r="B5" s="658"/>
      <c r="C5" s="161" t="s">
        <v>1481</v>
      </c>
      <c r="D5" s="162" t="s">
        <v>1482</v>
      </c>
    </row>
    <row r="6" spans="2:4" ht="135.75" thickBot="1" x14ac:dyDescent="0.3">
      <c r="B6" s="163" t="s">
        <v>1483</v>
      </c>
      <c r="C6" s="164" t="s">
        <v>1484</v>
      </c>
      <c r="D6" s="165" t="s">
        <v>1485</v>
      </c>
    </row>
  </sheetData>
  <sheetProtection algorithmName="SHA-512" hashValue="9b6BMYvWh4Icemmc17UAotzuyiASZHJGWKB3qdntctkBytZosbeUuCxsUE0JtR8fx72FzYuH7fUmFULIJ/yxKg==" saltValue="dbnQZ6Un/ybh8GoABjbYCQ==" spinCount="100000" sheet="1" objects="1" scenarios="1"/>
  <mergeCells count="4">
    <mergeCell ref="B2:D2"/>
    <mergeCell ref="B3:D3"/>
    <mergeCell ref="B4:B5"/>
    <mergeCell ref="C4:D4"/>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12E8C-A4D8-4D6D-9380-F29E0F9936A5}">
  <sheetPr>
    <tabColor rgb="FFFFFF00"/>
  </sheetPr>
  <dimension ref="B2:E18"/>
  <sheetViews>
    <sheetView view="pageBreakPreview" zoomScale="60" zoomScaleNormal="100" workbookViewId="0"/>
  </sheetViews>
  <sheetFormatPr defaultColWidth="9.140625" defaultRowHeight="15" x14ac:dyDescent="0.25"/>
  <cols>
    <col min="1" max="1" width="9.140625" style="157"/>
    <col min="2" max="5" width="19.140625" style="157" customWidth="1"/>
    <col min="6" max="16384" width="9.140625" style="157"/>
  </cols>
  <sheetData>
    <row r="2" spans="2:5" ht="20.25" customHeight="1" x14ac:dyDescent="0.25">
      <c r="B2" s="561" t="s">
        <v>1436</v>
      </c>
      <c r="C2" s="561"/>
      <c r="D2" s="561"/>
      <c r="E2" s="561"/>
    </row>
    <row r="3" spans="2:5" ht="35.25" customHeight="1" thickBot="1" x14ac:dyDescent="0.3">
      <c r="B3" s="561" t="s">
        <v>1437</v>
      </c>
      <c r="C3" s="561"/>
      <c r="D3" s="561"/>
      <c r="E3" s="561"/>
    </row>
    <row r="4" spans="2:5" x14ac:dyDescent="0.25">
      <c r="B4" s="646" t="s">
        <v>1438</v>
      </c>
      <c r="C4" s="656"/>
      <c r="D4" s="655" t="s">
        <v>1439</v>
      </c>
      <c r="E4" s="648"/>
    </row>
    <row r="5" spans="2:5" ht="17.25" x14ac:dyDescent="0.25">
      <c r="B5" s="158" t="s">
        <v>1440</v>
      </c>
      <c r="C5" s="146" t="s">
        <v>1441</v>
      </c>
      <c r="D5" s="146" t="s">
        <v>1440</v>
      </c>
      <c r="E5" s="159" t="s">
        <v>1442</v>
      </c>
    </row>
    <row r="6" spans="2:5" x14ac:dyDescent="0.25">
      <c r="B6" s="160" t="s">
        <v>1443</v>
      </c>
      <c r="C6" s="147" t="s">
        <v>1444</v>
      </c>
      <c r="D6" s="147" t="s">
        <v>1443</v>
      </c>
      <c r="E6" s="148" t="s">
        <v>1445</v>
      </c>
    </row>
    <row r="7" spans="2:5" x14ac:dyDescent="0.25">
      <c r="B7" s="160" t="s">
        <v>1446</v>
      </c>
      <c r="C7" s="147" t="s">
        <v>1447</v>
      </c>
      <c r="D7" s="147" t="s">
        <v>1448</v>
      </c>
      <c r="E7" s="148" t="s">
        <v>1449</v>
      </c>
    </row>
    <row r="8" spans="2:5" x14ac:dyDescent="0.25">
      <c r="B8" s="160" t="s">
        <v>1450</v>
      </c>
      <c r="C8" s="147" t="s">
        <v>1451</v>
      </c>
      <c r="D8" s="147" t="s">
        <v>1452</v>
      </c>
      <c r="E8" s="148" t="s">
        <v>1453</v>
      </c>
    </row>
    <row r="9" spans="2:5" x14ac:dyDescent="0.25">
      <c r="B9" s="160" t="s">
        <v>1354</v>
      </c>
      <c r="C9" s="147" t="s">
        <v>1454</v>
      </c>
      <c r="D9" s="147" t="s">
        <v>1350</v>
      </c>
      <c r="E9" s="148" t="s">
        <v>1455</v>
      </c>
    </row>
    <row r="10" spans="2:5" x14ac:dyDescent="0.25">
      <c r="B10" s="160" t="s">
        <v>1350</v>
      </c>
      <c r="C10" s="147" t="s">
        <v>1456</v>
      </c>
      <c r="D10" s="147" t="s">
        <v>1457</v>
      </c>
      <c r="E10" s="148" t="s">
        <v>1458</v>
      </c>
    </row>
    <row r="11" spans="2:5" x14ac:dyDescent="0.25">
      <c r="B11" s="160" t="s">
        <v>1346</v>
      </c>
      <c r="C11" s="147" t="s">
        <v>1455</v>
      </c>
      <c r="D11" s="147" t="s">
        <v>1337</v>
      </c>
      <c r="E11" s="148" t="s">
        <v>1459</v>
      </c>
    </row>
    <row r="12" spans="2:5" x14ac:dyDescent="0.25">
      <c r="B12" s="160" t="s">
        <v>1460</v>
      </c>
      <c r="C12" s="147" t="s">
        <v>1461</v>
      </c>
      <c r="D12" s="147" t="s">
        <v>1462</v>
      </c>
      <c r="E12" s="148" t="s">
        <v>1463</v>
      </c>
    </row>
    <row r="13" spans="2:5" x14ac:dyDescent="0.25">
      <c r="B13" s="160" t="s">
        <v>1327</v>
      </c>
      <c r="C13" s="147" t="s">
        <v>1464</v>
      </c>
      <c r="D13" s="147" t="s">
        <v>1465</v>
      </c>
      <c r="E13" s="148" t="s">
        <v>1466</v>
      </c>
    </row>
    <row r="14" spans="2:5" x14ac:dyDescent="0.25">
      <c r="B14" s="160" t="s">
        <v>1467</v>
      </c>
      <c r="C14" s="147" t="s">
        <v>1468</v>
      </c>
      <c r="D14" s="147" t="s">
        <v>1469</v>
      </c>
      <c r="E14" s="148" t="s">
        <v>1470</v>
      </c>
    </row>
    <row r="15" spans="2:5" x14ac:dyDescent="0.25">
      <c r="B15" s="160" t="s">
        <v>359</v>
      </c>
      <c r="C15" s="147" t="s">
        <v>359</v>
      </c>
      <c r="D15" s="147" t="s">
        <v>1471</v>
      </c>
      <c r="E15" s="148" t="s">
        <v>1472</v>
      </c>
    </row>
    <row r="16" spans="2:5" ht="15.75" thickBot="1" x14ac:dyDescent="0.3">
      <c r="B16" s="128" t="s">
        <v>359</v>
      </c>
      <c r="C16" s="129" t="s">
        <v>359</v>
      </c>
      <c r="D16" s="129" t="s">
        <v>1473</v>
      </c>
      <c r="E16" s="130" t="s">
        <v>1474</v>
      </c>
    </row>
    <row r="17" spans="2:5" ht="29.25" customHeight="1" x14ac:dyDescent="0.25">
      <c r="B17" s="32" t="s">
        <v>250</v>
      </c>
      <c r="C17" s="565" t="s">
        <v>1475</v>
      </c>
      <c r="D17" s="565"/>
      <c r="E17" s="565"/>
    </row>
    <row r="18" spans="2:5" ht="43.5" customHeight="1" x14ac:dyDescent="0.25">
      <c r="B18" s="32" t="s">
        <v>252</v>
      </c>
      <c r="C18" s="565" t="s">
        <v>1476</v>
      </c>
      <c r="D18" s="565"/>
      <c r="E18" s="565"/>
    </row>
  </sheetData>
  <sheetProtection algorithmName="SHA-512" hashValue="/6BgNOl2uZgWlhFMhwf9tHUmNhmQtvWZ+by5XI5XNT/CHbqUmBl5i6UC0Sm8QIa+bcoTeqsxxzMgtf8PRNLHXw==" saltValue="X7qOAukfwCBgkW2PW9mi0w==" spinCount="100000" sheet="1" objects="1" scenarios="1"/>
  <mergeCells count="6">
    <mergeCell ref="C18:E18"/>
    <mergeCell ref="B2:E2"/>
    <mergeCell ref="B3:E3"/>
    <mergeCell ref="B4:C4"/>
    <mergeCell ref="D4:E4"/>
    <mergeCell ref="C17:E17"/>
  </mergeCells>
  <pageMargins left="0.7" right="0.7" top="0.75" bottom="0.75" header="0.3" footer="0.3"/>
  <pageSetup scale="9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1049A-3543-4312-88EC-26BF5ABF971B}">
  <sheetPr>
    <tabColor rgb="FFFFFF00"/>
  </sheetPr>
  <dimension ref="B2:C9"/>
  <sheetViews>
    <sheetView view="pageBreakPreview" zoomScale="60" zoomScaleNormal="100" workbookViewId="0">
      <selection activeCell="D4" sqref="D4"/>
    </sheetView>
  </sheetViews>
  <sheetFormatPr defaultColWidth="9.140625" defaultRowHeight="15" x14ac:dyDescent="0.25"/>
  <cols>
    <col min="1" max="1" width="9.140625" style="63"/>
    <col min="2" max="3" width="21.42578125" style="63" customWidth="1"/>
    <col min="4" max="16384" width="9.140625" style="63"/>
  </cols>
  <sheetData>
    <row r="2" spans="2:3" x14ac:dyDescent="0.25">
      <c r="B2" s="561" t="s">
        <v>1423</v>
      </c>
      <c r="C2" s="561"/>
    </row>
    <row r="3" spans="2:3" ht="25.5" customHeight="1" thickBot="1" x14ac:dyDescent="0.3">
      <c r="B3" s="604" t="s">
        <v>1424</v>
      </c>
      <c r="C3" s="604"/>
    </row>
    <row r="4" spans="2:3" ht="30" x14ac:dyDescent="0.25">
      <c r="B4" s="156" t="s">
        <v>1425</v>
      </c>
      <c r="C4" s="35" t="s">
        <v>1426</v>
      </c>
    </row>
    <row r="5" spans="2:3" x14ac:dyDescent="0.25">
      <c r="B5" s="91" t="s">
        <v>1427</v>
      </c>
      <c r="C5" s="93" t="s">
        <v>1428</v>
      </c>
    </row>
    <row r="6" spans="2:3" x14ac:dyDescent="0.25">
      <c r="B6" s="91" t="s">
        <v>1429</v>
      </c>
      <c r="C6" s="93" t="s">
        <v>1430</v>
      </c>
    </row>
    <row r="7" spans="2:3" x14ac:dyDescent="0.25">
      <c r="B7" s="91" t="s">
        <v>1431</v>
      </c>
      <c r="C7" s="93" t="s">
        <v>226</v>
      </c>
    </row>
    <row r="8" spans="2:3" x14ac:dyDescent="0.25">
      <c r="B8" s="91" t="s">
        <v>1432</v>
      </c>
      <c r="C8" s="93" t="s">
        <v>1433</v>
      </c>
    </row>
    <row r="9" spans="2:3" ht="15.75" thickBot="1" x14ac:dyDescent="0.3">
      <c r="B9" s="94" t="s">
        <v>1434</v>
      </c>
      <c r="C9" s="96" t="s">
        <v>1435</v>
      </c>
    </row>
  </sheetData>
  <sheetProtection algorithmName="SHA-512" hashValue="PcBHU7/Rgazllw7V+1W/jamgPxmZcBbzWEF6z6VIfICNCDQDI/2LKwBkCG8PJsD8y3IoRsYoQbstlLSjKd1dLw==" saltValue="YUY8AMyrUTUlvSHLsjvjKQ==" spinCount="100000" sheet="1" objects="1" scenarios="1"/>
  <mergeCells count="2">
    <mergeCell ref="B2:C2"/>
    <mergeCell ref="B3:C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458DB-811B-48A1-8A33-4BFC5B9C9CE3}">
  <sheetPr>
    <pageSetUpPr fitToPage="1"/>
  </sheetPr>
  <dimension ref="A1:V65"/>
  <sheetViews>
    <sheetView showGridLines="0" view="pageBreakPreview" zoomScaleNormal="100" zoomScaleSheetLayoutView="100" workbookViewId="0">
      <selection activeCell="P23" sqref="P23"/>
    </sheetView>
  </sheetViews>
  <sheetFormatPr defaultColWidth="8.5703125" defaultRowHeight="15" customHeight="1" x14ac:dyDescent="0.25"/>
  <cols>
    <col min="1" max="1" width="58.42578125" style="166" customWidth="1"/>
    <col min="2" max="2" width="24.5703125" style="166" customWidth="1"/>
    <col min="3" max="3" width="25" style="166" customWidth="1"/>
    <col min="4" max="4" width="11" style="166" customWidth="1"/>
    <col min="5" max="5" width="8.5703125" style="167" customWidth="1"/>
    <col min="6" max="6" width="12" style="166" customWidth="1"/>
    <col min="7" max="7" width="8.5703125" style="166" customWidth="1"/>
    <col min="8" max="8" width="11" style="166" customWidth="1"/>
    <col min="9" max="9" width="8.5703125" style="166" customWidth="1"/>
    <col min="10" max="10" width="10.5703125" style="166" customWidth="1"/>
    <col min="11" max="11" width="8.5703125" style="166" customWidth="1"/>
    <col min="12" max="12" width="13.42578125" style="166" customWidth="1"/>
    <col min="13" max="13" width="8.5703125" style="166" customWidth="1"/>
    <col min="14" max="14" width="11.7109375" style="166" customWidth="1"/>
    <col min="15" max="15" width="12.5703125" style="166" customWidth="1"/>
    <col min="16" max="16" width="11.140625" style="166" customWidth="1"/>
    <col min="17" max="17" width="12.28515625" style="166" customWidth="1"/>
    <col min="18" max="18" width="12.140625" style="166" customWidth="1"/>
    <col min="19" max="19" width="12.7109375" style="166" customWidth="1"/>
    <col min="20" max="20" width="26.85546875" style="166" customWidth="1"/>
    <col min="21" max="21" width="33" style="166" customWidth="1"/>
    <col min="22" max="22" width="6.85546875" style="166" customWidth="1"/>
    <col min="23" max="16384" width="8.5703125" style="166"/>
  </cols>
  <sheetData>
    <row r="1" spans="1:21" ht="67.5" customHeight="1" x14ac:dyDescent="0.25">
      <c r="A1" s="699" t="s">
        <v>1565</v>
      </c>
      <c r="B1" s="700"/>
      <c r="C1" s="700"/>
      <c r="D1" s="248"/>
      <c r="E1" s="248"/>
      <c r="F1" s="248"/>
      <c r="G1" s="248"/>
      <c r="H1" s="248"/>
      <c r="I1" s="248"/>
      <c r="J1" s="248"/>
      <c r="K1" s="248"/>
      <c r="L1" s="248"/>
      <c r="M1" s="248"/>
      <c r="N1" s="248"/>
      <c r="O1" s="248"/>
      <c r="P1" s="248"/>
      <c r="Q1" s="248"/>
      <c r="R1" s="248"/>
      <c r="S1" s="248"/>
      <c r="T1" s="248"/>
      <c r="U1" s="698" t="s">
        <v>1</v>
      </c>
    </row>
    <row r="2" spans="1:21" x14ac:dyDescent="0.25">
      <c r="A2" s="247" t="s">
        <v>1564</v>
      </c>
      <c r="U2" s="179"/>
    </row>
    <row r="3" spans="1:21" ht="14.45" customHeight="1" x14ac:dyDescent="0.25">
      <c r="A3" s="686" t="s">
        <v>1563</v>
      </c>
      <c r="B3" s="246"/>
      <c r="O3" s="242"/>
      <c r="P3" s="242"/>
      <c r="Q3" s="242"/>
      <c r="R3" s="242"/>
      <c r="U3" s="179"/>
    </row>
    <row r="4" spans="1:21" ht="14.45" customHeight="1" x14ac:dyDescent="0.25">
      <c r="A4" s="244" t="s">
        <v>1562</v>
      </c>
      <c r="B4" s="195" t="s">
        <v>1762</v>
      </c>
      <c r="E4" s="166"/>
      <c r="F4" s="559"/>
      <c r="G4" s="559"/>
      <c r="H4" s="559"/>
      <c r="P4" s="245"/>
      <c r="Q4" s="245"/>
      <c r="R4" s="245"/>
      <c r="U4" s="179"/>
    </row>
    <row r="5" spans="1:21" x14ac:dyDescent="0.25">
      <c r="A5" s="244" t="s">
        <v>1561</v>
      </c>
      <c r="B5" s="195" t="s">
        <v>1762</v>
      </c>
      <c r="E5" s="166"/>
      <c r="F5" s="559"/>
      <c r="G5" s="559"/>
      <c r="H5" s="559"/>
      <c r="O5" s="243"/>
      <c r="P5" s="242"/>
      <c r="Q5" s="242"/>
      <c r="R5" s="242"/>
      <c r="U5" s="179"/>
    </row>
    <row r="6" spans="1:21" ht="14.85" customHeight="1" x14ac:dyDescent="0.25">
      <c r="A6" s="241"/>
      <c r="U6" s="179"/>
    </row>
    <row r="7" spans="1:21" ht="14.45" customHeight="1" x14ac:dyDescent="0.25">
      <c r="A7" s="701" t="s">
        <v>1560</v>
      </c>
      <c r="B7" s="679" t="s">
        <v>1559</v>
      </c>
      <c r="C7" s="680" t="s">
        <v>1558</v>
      </c>
      <c r="D7" s="681"/>
      <c r="E7" s="682"/>
      <c r="F7" s="685" t="s">
        <v>1557</v>
      </c>
      <c r="G7" s="554"/>
      <c r="H7" s="555"/>
      <c r="N7" s="240"/>
      <c r="O7" s="239"/>
      <c r="P7" s="239"/>
      <c r="Q7" s="239"/>
      <c r="R7" s="239"/>
      <c r="U7" s="179"/>
    </row>
    <row r="8" spans="1:21" ht="15.6" customHeight="1" x14ac:dyDescent="0.25">
      <c r="A8" s="701"/>
      <c r="B8" s="683"/>
      <c r="C8" s="684" t="s">
        <v>1556</v>
      </c>
      <c r="D8" s="680" t="s">
        <v>1555</v>
      </c>
      <c r="E8" s="682"/>
      <c r="F8" s="556"/>
      <c r="G8" s="557"/>
      <c r="H8" s="558"/>
      <c r="N8" s="240"/>
      <c r="O8" s="239"/>
      <c r="P8" s="239"/>
      <c r="Q8" s="239"/>
      <c r="R8" s="239"/>
      <c r="U8" s="179"/>
    </row>
    <row r="9" spans="1:21" x14ac:dyDescent="0.25">
      <c r="A9" s="198" t="s">
        <v>1554</v>
      </c>
      <c r="B9" s="236"/>
      <c r="C9" s="194">
        <v>65</v>
      </c>
      <c r="D9" s="535">
        <v>105</v>
      </c>
      <c r="E9" s="536"/>
      <c r="F9" s="197" t="s">
        <v>1553</v>
      </c>
      <c r="G9" s="237"/>
      <c r="H9" s="196"/>
      <c r="O9" s="228"/>
      <c r="Q9" s="217"/>
      <c r="R9" s="167"/>
      <c r="U9" s="179"/>
    </row>
    <row r="10" spans="1:21" x14ac:dyDescent="0.25">
      <c r="A10" s="198" t="s">
        <v>1552</v>
      </c>
      <c r="B10" s="236"/>
      <c r="C10" s="194">
        <v>18</v>
      </c>
      <c r="D10" s="535">
        <v>58</v>
      </c>
      <c r="E10" s="536"/>
      <c r="F10" s="197" t="s">
        <v>1551</v>
      </c>
      <c r="G10" s="237"/>
      <c r="H10" s="196"/>
      <c r="O10" s="228"/>
      <c r="Q10" s="217"/>
      <c r="R10" s="167"/>
      <c r="U10" s="179"/>
    </row>
    <row r="11" spans="1:21" x14ac:dyDescent="0.25">
      <c r="A11" s="198" t="s">
        <v>1550</v>
      </c>
      <c r="B11" s="236"/>
      <c r="C11" s="194">
        <v>47</v>
      </c>
      <c r="D11" s="535">
        <v>87</v>
      </c>
      <c r="E11" s="536"/>
      <c r="F11" s="197" t="s">
        <v>1549</v>
      </c>
      <c r="G11" s="237"/>
      <c r="H11" s="196"/>
      <c r="O11" s="228"/>
      <c r="Q11" s="217"/>
      <c r="R11" s="167"/>
      <c r="U11" s="179"/>
    </row>
    <row r="12" spans="1:21" x14ac:dyDescent="0.25">
      <c r="A12" s="198" t="s">
        <v>1548</v>
      </c>
      <c r="B12" s="236"/>
      <c r="C12" s="194">
        <v>58</v>
      </c>
      <c r="D12" s="535">
        <v>98</v>
      </c>
      <c r="E12" s="536"/>
      <c r="F12" s="197" t="s">
        <v>1547</v>
      </c>
      <c r="G12" s="237"/>
      <c r="H12" s="196"/>
      <c r="N12" s="225"/>
      <c r="O12" s="224"/>
      <c r="P12" s="238"/>
      <c r="Q12" s="238"/>
      <c r="R12" s="238"/>
      <c r="U12" s="179"/>
    </row>
    <row r="13" spans="1:21" x14ac:dyDescent="0.25">
      <c r="A13" s="198" t="s">
        <v>1546</v>
      </c>
      <c r="B13" s="236"/>
      <c r="C13" s="194">
        <v>62</v>
      </c>
      <c r="D13" s="535">
        <v>87</v>
      </c>
      <c r="E13" s="536"/>
      <c r="F13" s="197" t="s">
        <v>1545</v>
      </c>
      <c r="G13" s="237"/>
      <c r="H13" s="196"/>
      <c r="O13" s="228"/>
      <c r="Q13" s="217"/>
      <c r="R13" s="167"/>
      <c r="U13" s="179"/>
    </row>
    <row r="14" spans="1:21" x14ac:dyDescent="0.25">
      <c r="A14" s="198" t="s">
        <v>1544</v>
      </c>
      <c r="B14" s="236"/>
      <c r="C14" s="194">
        <v>42</v>
      </c>
      <c r="D14" s="535">
        <v>92</v>
      </c>
      <c r="E14" s="536"/>
      <c r="F14" s="197" t="s">
        <v>1543</v>
      </c>
      <c r="G14" s="237"/>
      <c r="H14" s="196"/>
      <c r="N14" s="225"/>
      <c r="O14" s="224"/>
      <c r="P14" s="223"/>
      <c r="Q14" s="223"/>
      <c r="R14" s="223"/>
      <c r="U14" s="179"/>
    </row>
    <row r="15" spans="1:21" x14ac:dyDescent="0.25">
      <c r="A15" s="198" t="s">
        <v>1542</v>
      </c>
      <c r="B15" s="236"/>
      <c r="C15" s="189">
        <v>57</v>
      </c>
      <c r="D15" s="544">
        <v>97</v>
      </c>
      <c r="E15" s="545"/>
      <c r="F15" s="192" t="s">
        <v>1541</v>
      </c>
      <c r="G15" s="235"/>
      <c r="H15" s="191"/>
      <c r="O15" s="228"/>
      <c r="Q15" s="217"/>
      <c r="R15" s="167"/>
      <c r="U15" s="179"/>
    </row>
    <row r="16" spans="1:21" x14ac:dyDescent="0.25">
      <c r="A16" s="198" t="s">
        <v>12</v>
      </c>
      <c r="B16" s="234"/>
      <c r="C16" s="233">
        <v>0</v>
      </c>
      <c r="D16" s="546">
        <v>40</v>
      </c>
      <c r="E16" s="547"/>
      <c r="F16" s="548" t="s">
        <v>1540</v>
      </c>
      <c r="G16" s="548"/>
      <c r="H16" s="549"/>
      <c r="I16" s="232"/>
      <c r="O16" s="228"/>
      <c r="Q16" s="217"/>
      <c r="R16" s="167"/>
      <c r="U16" s="179"/>
    </row>
    <row r="17" spans="1:21" x14ac:dyDescent="0.25">
      <c r="A17" s="198" t="s">
        <v>1539</v>
      </c>
      <c r="B17" s="231">
        <f>SUM(B9:B16)</f>
        <v>0</v>
      </c>
      <c r="C17" s="230"/>
      <c r="D17" s="552"/>
      <c r="E17" s="552"/>
      <c r="F17" s="229"/>
      <c r="G17" s="229"/>
      <c r="H17" s="229"/>
      <c r="O17" s="228"/>
      <c r="Q17" s="217"/>
      <c r="R17" s="167"/>
      <c r="T17" s="222"/>
      <c r="U17" s="179"/>
    </row>
    <row r="18" spans="1:21" x14ac:dyDescent="0.25">
      <c r="A18" s="221" t="s">
        <v>1538</v>
      </c>
      <c r="B18" s="227" t="e">
        <f>IF(B4="Y",(B9/B17)*C9+(B10/B17)*C10+(B11/B17)*C11+(B12/B17)*C12+(B13/B17)*C13+(B14/B17)*C14+(B15/B17)*C15, 0)</f>
        <v>#DIV/0!</v>
      </c>
      <c r="C18" s="226"/>
      <c r="D18" s="553"/>
      <c r="E18" s="553"/>
      <c r="N18" s="225"/>
      <c r="O18" s="224"/>
      <c r="P18" s="223"/>
      <c r="Q18" s="223"/>
      <c r="R18" s="223"/>
      <c r="T18" s="222"/>
      <c r="U18" s="179"/>
    </row>
    <row r="19" spans="1:21" x14ac:dyDescent="0.25">
      <c r="A19" s="221" t="s">
        <v>1537</v>
      </c>
      <c r="B19" s="220">
        <f>IF(B4="N", (B9/B17)*D9+(B10/B17)*D10+(B11/B17)*D11+(B12/B17)*D12+(B13/B17)*D13+(B14/B17)*D14+(B15/B17)*D15+(B16/B17)*D16, 0)</f>
        <v>0</v>
      </c>
      <c r="E19" s="166"/>
      <c r="O19" s="219"/>
      <c r="P19" s="167"/>
      <c r="Q19" s="167"/>
      <c r="R19" s="167"/>
      <c r="U19" s="179"/>
    </row>
    <row r="20" spans="1:21" x14ac:dyDescent="0.25">
      <c r="A20" s="218"/>
      <c r="B20" s="217"/>
      <c r="C20" s="217"/>
      <c r="D20" s="217"/>
      <c r="U20" s="179"/>
    </row>
    <row r="21" spans="1:21" ht="30" customHeight="1" x14ac:dyDescent="0.25">
      <c r="A21" s="687" t="s">
        <v>1536</v>
      </c>
      <c r="B21" s="539"/>
      <c r="C21" s="539"/>
      <c r="D21" s="689" t="s">
        <v>1535</v>
      </c>
      <c r="E21" s="550"/>
      <c r="F21" s="691" t="s">
        <v>1534</v>
      </c>
      <c r="G21" s="551"/>
      <c r="H21" s="691" t="s">
        <v>1533</v>
      </c>
      <c r="I21" s="551"/>
      <c r="J21" s="691" t="s">
        <v>1532</v>
      </c>
      <c r="K21" s="551"/>
      <c r="L21" s="691" t="s">
        <v>1531</v>
      </c>
      <c r="M21" s="551"/>
      <c r="N21" s="691" t="s">
        <v>1530</v>
      </c>
      <c r="O21" s="551"/>
      <c r="P21" s="691" t="s">
        <v>1529</v>
      </c>
      <c r="Q21" s="551"/>
      <c r="R21" s="691" t="s">
        <v>1528</v>
      </c>
      <c r="S21" s="551"/>
      <c r="T21" s="216"/>
      <c r="U21" s="215"/>
    </row>
    <row r="22" spans="1:21" s="208" customFormat="1" ht="30" x14ac:dyDescent="0.25">
      <c r="A22" s="688" t="s">
        <v>1527</v>
      </c>
      <c r="B22" s="692" t="s">
        <v>1526</v>
      </c>
      <c r="C22" s="543"/>
      <c r="D22" s="690" t="s">
        <v>1525</v>
      </c>
      <c r="E22" s="690" t="s">
        <v>1524</v>
      </c>
      <c r="F22" s="690" t="s">
        <v>1525</v>
      </c>
      <c r="G22" s="690" t="s">
        <v>1524</v>
      </c>
      <c r="H22" s="690" t="s">
        <v>1525</v>
      </c>
      <c r="I22" s="690" t="s">
        <v>1524</v>
      </c>
      <c r="J22" s="690" t="s">
        <v>1525</v>
      </c>
      <c r="K22" s="690" t="s">
        <v>1524</v>
      </c>
      <c r="L22" s="690" t="s">
        <v>1525</v>
      </c>
      <c r="M22" s="690" t="s">
        <v>1524</v>
      </c>
      <c r="N22" s="690" t="s">
        <v>1525</v>
      </c>
      <c r="O22" s="690" t="s">
        <v>1524</v>
      </c>
      <c r="P22" s="690" t="s">
        <v>1525</v>
      </c>
      <c r="Q22" s="690" t="s">
        <v>1524</v>
      </c>
      <c r="R22" s="690" t="s">
        <v>1525</v>
      </c>
      <c r="S22" s="690" t="s">
        <v>1524</v>
      </c>
      <c r="T22" s="693" t="s">
        <v>1523</v>
      </c>
      <c r="U22" s="694" t="s">
        <v>1522</v>
      </c>
    </row>
    <row r="23" spans="1:21" s="208" customFormat="1" x14ac:dyDescent="0.25">
      <c r="A23" s="214" t="s">
        <v>1521</v>
      </c>
      <c r="B23" s="203" t="s">
        <v>1498</v>
      </c>
      <c r="C23" s="207"/>
      <c r="D23" s="195"/>
      <c r="E23" s="213">
        <v>15</v>
      </c>
      <c r="F23" s="195"/>
      <c r="G23" s="213">
        <v>3</v>
      </c>
      <c r="H23" s="195"/>
      <c r="I23" s="213">
        <v>6</v>
      </c>
      <c r="J23" s="195"/>
      <c r="K23" s="213">
        <v>7</v>
      </c>
      <c r="L23" s="195"/>
      <c r="M23" s="213">
        <v>11</v>
      </c>
      <c r="N23" s="195"/>
      <c r="O23" s="213">
        <v>6</v>
      </c>
      <c r="P23" s="195"/>
      <c r="Q23" s="213">
        <v>21</v>
      </c>
      <c r="R23" s="195"/>
      <c r="S23" s="213">
        <v>10</v>
      </c>
      <c r="T23" s="210"/>
      <c r="U23" s="209"/>
    </row>
    <row r="24" spans="1:21" s="208" customFormat="1" x14ac:dyDescent="0.25">
      <c r="A24" s="212" t="s">
        <v>1520</v>
      </c>
      <c r="B24" s="203" t="s">
        <v>1498</v>
      </c>
      <c r="C24" s="207"/>
      <c r="D24" s="195"/>
      <c r="E24" s="211">
        <v>16</v>
      </c>
      <c r="F24" s="195"/>
      <c r="G24" s="211">
        <v>3</v>
      </c>
      <c r="H24" s="195"/>
      <c r="I24" s="211">
        <v>4</v>
      </c>
      <c r="J24" s="195"/>
      <c r="K24" s="211">
        <v>9</v>
      </c>
      <c r="L24" s="195"/>
      <c r="M24" s="211">
        <v>13</v>
      </c>
      <c r="N24" s="195"/>
      <c r="O24" s="211">
        <v>1</v>
      </c>
      <c r="P24" s="195"/>
      <c r="Q24" s="211">
        <v>25</v>
      </c>
      <c r="R24" s="195"/>
      <c r="S24" s="211">
        <v>9</v>
      </c>
      <c r="T24" s="210"/>
      <c r="U24" s="209"/>
    </row>
    <row r="25" spans="1:21" s="208" customFormat="1" x14ac:dyDescent="0.25">
      <c r="A25" s="212" t="s">
        <v>1519</v>
      </c>
      <c r="B25" s="203" t="s">
        <v>1498</v>
      </c>
      <c r="C25" s="207"/>
      <c r="D25" s="195"/>
      <c r="E25" s="211">
        <v>18</v>
      </c>
      <c r="F25" s="195"/>
      <c r="G25" s="211">
        <v>1</v>
      </c>
      <c r="H25" s="195"/>
      <c r="I25" s="211">
        <v>5</v>
      </c>
      <c r="J25" s="195"/>
      <c r="K25" s="211">
        <v>2</v>
      </c>
      <c r="L25" s="195"/>
      <c r="M25" s="211">
        <v>5</v>
      </c>
      <c r="N25" s="195"/>
      <c r="O25" s="211">
        <v>18</v>
      </c>
      <c r="P25" s="195"/>
      <c r="Q25" s="211">
        <v>1</v>
      </c>
      <c r="R25" s="195"/>
      <c r="S25" s="211">
        <v>7</v>
      </c>
      <c r="T25" s="210"/>
      <c r="U25" s="209"/>
    </row>
    <row r="26" spans="1:21" x14ac:dyDescent="0.25">
      <c r="A26" s="198" t="s">
        <v>1518</v>
      </c>
      <c r="B26" s="203" t="s">
        <v>1498</v>
      </c>
      <c r="C26" s="207"/>
      <c r="D26" s="195"/>
      <c r="E26" s="194">
        <v>5</v>
      </c>
      <c r="F26" s="195"/>
      <c r="G26" s="194">
        <v>8</v>
      </c>
      <c r="H26" s="195"/>
      <c r="I26" s="194">
        <v>4</v>
      </c>
      <c r="J26" s="195"/>
      <c r="K26" s="194">
        <v>11</v>
      </c>
      <c r="L26" s="195"/>
      <c r="M26" s="194">
        <v>17</v>
      </c>
      <c r="N26" s="195"/>
      <c r="O26" s="194">
        <v>11</v>
      </c>
      <c r="P26" s="195"/>
      <c r="Q26" s="194">
        <v>31</v>
      </c>
      <c r="R26" s="195"/>
      <c r="S26" s="194">
        <v>11</v>
      </c>
      <c r="T26" s="199"/>
      <c r="U26" s="187"/>
    </row>
    <row r="27" spans="1:21" x14ac:dyDescent="0.25">
      <c r="A27" s="198" t="s">
        <v>1517</v>
      </c>
      <c r="B27" s="202" t="s">
        <v>1498</v>
      </c>
      <c r="C27" s="201"/>
      <c r="D27" s="195"/>
      <c r="E27" s="194">
        <v>2</v>
      </c>
      <c r="F27" s="195"/>
      <c r="G27" s="194">
        <v>1</v>
      </c>
      <c r="H27" s="195"/>
      <c r="I27" s="194">
        <v>1</v>
      </c>
      <c r="J27" s="195"/>
      <c r="K27" s="194">
        <v>1</v>
      </c>
      <c r="L27" s="195"/>
      <c r="M27" s="194">
        <v>1</v>
      </c>
      <c r="N27" s="195"/>
      <c r="O27" s="194">
        <v>1</v>
      </c>
      <c r="P27" s="195"/>
      <c r="Q27" s="194">
        <v>1</v>
      </c>
      <c r="R27" s="195"/>
      <c r="S27" s="194">
        <v>0</v>
      </c>
      <c r="T27" s="199"/>
      <c r="U27" s="187"/>
    </row>
    <row r="28" spans="1:21" x14ac:dyDescent="0.25">
      <c r="A28" s="198" t="s">
        <v>1516</v>
      </c>
      <c r="B28" s="197" t="s">
        <v>1490</v>
      </c>
      <c r="C28" s="204"/>
      <c r="D28" s="195"/>
      <c r="E28" s="200">
        <v>27</v>
      </c>
      <c r="F28" s="195"/>
      <c r="G28" s="200">
        <v>0</v>
      </c>
      <c r="H28" s="195"/>
      <c r="I28" s="200">
        <v>0</v>
      </c>
      <c r="J28" s="195"/>
      <c r="K28" s="200">
        <v>0</v>
      </c>
      <c r="L28" s="195"/>
      <c r="M28" s="200">
        <v>0</v>
      </c>
      <c r="N28" s="195"/>
      <c r="O28" s="200">
        <v>0</v>
      </c>
      <c r="P28" s="195"/>
      <c r="Q28" s="200">
        <v>0</v>
      </c>
      <c r="R28" s="195"/>
      <c r="S28" s="200">
        <v>0</v>
      </c>
      <c r="T28" s="199"/>
      <c r="U28" s="187"/>
    </row>
    <row r="29" spans="1:21" x14ac:dyDescent="0.25">
      <c r="A29" s="198" t="s">
        <v>1515</v>
      </c>
      <c r="B29" s="197" t="s">
        <v>1490</v>
      </c>
      <c r="C29" s="204"/>
      <c r="D29" s="195"/>
      <c r="E29" s="200">
        <v>36</v>
      </c>
      <c r="F29" s="195"/>
      <c r="G29" s="200">
        <v>56</v>
      </c>
      <c r="H29" s="195"/>
      <c r="I29" s="200">
        <v>38</v>
      </c>
      <c r="J29" s="195"/>
      <c r="K29" s="200">
        <v>53</v>
      </c>
      <c r="L29" s="195"/>
      <c r="M29" s="200">
        <v>91</v>
      </c>
      <c r="N29" s="195"/>
      <c r="O29" s="200">
        <v>65</v>
      </c>
      <c r="P29" s="195"/>
      <c r="Q29" s="200">
        <v>132</v>
      </c>
      <c r="R29" s="195"/>
      <c r="S29" s="200">
        <v>61</v>
      </c>
      <c r="T29" s="199"/>
      <c r="U29" s="187"/>
    </row>
    <row r="30" spans="1:21" x14ac:dyDescent="0.25">
      <c r="A30" s="198" t="s">
        <v>1514</v>
      </c>
      <c r="B30" s="197" t="s">
        <v>1490</v>
      </c>
      <c r="C30" s="204"/>
      <c r="D30" s="195"/>
      <c r="E30" s="200">
        <v>30</v>
      </c>
      <c r="F30" s="195"/>
      <c r="G30" s="200">
        <v>30</v>
      </c>
      <c r="H30" s="195"/>
      <c r="I30" s="200">
        <v>30</v>
      </c>
      <c r="J30" s="195"/>
      <c r="K30" s="200">
        <v>30</v>
      </c>
      <c r="L30" s="195"/>
      <c r="M30" s="200">
        <v>30</v>
      </c>
      <c r="N30" s="195"/>
      <c r="O30" s="200">
        <v>30</v>
      </c>
      <c r="P30" s="195"/>
      <c r="Q30" s="200">
        <v>30</v>
      </c>
      <c r="R30" s="195"/>
      <c r="S30" s="200">
        <v>30</v>
      </c>
      <c r="T30" s="199"/>
      <c r="U30" s="187"/>
    </row>
    <row r="31" spans="1:21" x14ac:dyDescent="0.25">
      <c r="A31" s="198" t="s">
        <v>1513</v>
      </c>
      <c r="B31" s="202" t="s">
        <v>1498</v>
      </c>
      <c r="C31" s="201"/>
      <c r="D31" s="195"/>
      <c r="E31" s="194">
        <v>111</v>
      </c>
      <c r="F31" s="195"/>
      <c r="G31" s="206">
        <v>6</v>
      </c>
      <c r="H31" s="195"/>
      <c r="I31" s="205">
        <v>13</v>
      </c>
      <c r="J31" s="195"/>
      <c r="K31" s="205">
        <v>40</v>
      </c>
      <c r="L31" s="195"/>
      <c r="M31" s="205">
        <v>19</v>
      </c>
      <c r="N31" s="195"/>
      <c r="O31" s="205">
        <v>14</v>
      </c>
      <c r="P31" s="195"/>
      <c r="Q31" s="194">
        <v>6</v>
      </c>
      <c r="R31" s="195"/>
      <c r="S31" s="194">
        <v>8</v>
      </c>
      <c r="T31" s="199"/>
      <c r="U31" s="187"/>
    </row>
    <row r="32" spans="1:21" x14ac:dyDescent="0.25">
      <c r="A32" s="198" t="s">
        <v>1512</v>
      </c>
      <c r="B32" s="202" t="s">
        <v>1498</v>
      </c>
      <c r="C32" s="201"/>
      <c r="D32" s="195"/>
      <c r="E32" s="194">
        <v>96</v>
      </c>
      <c r="F32" s="195"/>
      <c r="G32" s="205">
        <v>3</v>
      </c>
      <c r="H32" s="195"/>
      <c r="I32" s="205">
        <v>5</v>
      </c>
      <c r="J32" s="195"/>
      <c r="K32" s="205">
        <v>28</v>
      </c>
      <c r="L32" s="195"/>
      <c r="M32" s="205">
        <v>5</v>
      </c>
      <c r="N32" s="195"/>
      <c r="O32" s="205">
        <v>10</v>
      </c>
      <c r="P32" s="195"/>
      <c r="Q32" s="194">
        <v>2</v>
      </c>
      <c r="R32" s="195"/>
      <c r="S32" s="194">
        <v>20</v>
      </c>
      <c r="T32" s="199"/>
      <c r="U32" s="187"/>
    </row>
    <row r="33" spans="1:21" x14ac:dyDescent="0.25">
      <c r="A33" s="198" t="s">
        <v>1511</v>
      </c>
      <c r="B33" s="197" t="s">
        <v>1498</v>
      </c>
      <c r="C33" s="204"/>
      <c r="D33" s="195"/>
      <c r="E33" s="200">
        <v>8</v>
      </c>
      <c r="F33" s="195"/>
      <c r="G33" s="200">
        <v>1</v>
      </c>
      <c r="H33" s="195"/>
      <c r="I33" s="200">
        <v>4</v>
      </c>
      <c r="J33" s="195"/>
      <c r="K33" s="200">
        <v>3</v>
      </c>
      <c r="L33" s="195"/>
      <c r="M33" s="200">
        <v>4</v>
      </c>
      <c r="N33" s="195"/>
      <c r="O33" s="200">
        <v>5</v>
      </c>
      <c r="P33" s="195"/>
      <c r="Q33" s="200">
        <v>2</v>
      </c>
      <c r="R33" s="195"/>
      <c r="S33" s="200">
        <v>23</v>
      </c>
      <c r="T33" s="199"/>
      <c r="U33" s="187"/>
    </row>
    <row r="34" spans="1:21" x14ac:dyDescent="0.25">
      <c r="A34" s="198" t="s">
        <v>1510</v>
      </c>
      <c r="B34" s="197" t="s">
        <v>1490</v>
      </c>
      <c r="C34" s="204"/>
      <c r="D34" s="195"/>
      <c r="E34" s="200">
        <v>0</v>
      </c>
      <c r="F34" s="195"/>
      <c r="G34" s="200">
        <v>0</v>
      </c>
      <c r="H34" s="195"/>
      <c r="I34" s="200">
        <v>20</v>
      </c>
      <c r="J34" s="195"/>
      <c r="K34" s="200">
        <v>0</v>
      </c>
      <c r="L34" s="195"/>
      <c r="M34" s="200">
        <v>0</v>
      </c>
      <c r="N34" s="195"/>
      <c r="O34" s="200">
        <v>5</v>
      </c>
      <c r="P34" s="195"/>
      <c r="Q34" s="200">
        <v>0</v>
      </c>
      <c r="R34" s="195"/>
      <c r="S34" s="200">
        <v>0</v>
      </c>
      <c r="T34" s="199"/>
      <c r="U34" s="187"/>
    </row>
    <row r="35" spans="1:21" x14ac:dyDescent="0.25">
      <c r="A35" s="198" t="s">
        <v>1509</v>
      </c>
      <c r="B35" s="197" t="s">
        <v>1490</v>
      </c>
      <c r="C35" s="204"/>
      <c r="D35" s="195"/>
      <c r="E35" s="200">
        <v>3</v>
      </c>
      <c r="F35" s="195"/>
      <c r="G35" s="200">
        <v>1</v>
      </c>
      <c r="H35" s="195"/>
      <c r="I35" s="200">
        <v>1</v>
      </c>
      <c r="J35" s="195"/>
      <c r="K35" s="200">
        <v>1</v>
      </c>
      <c r="L35" s="195"/>
      <c r="M35" s="200">
        <v>1</v>
      </c>
      <c r="N35" s="195"/>
      <c r="O35" s="200">
        <v>2</v>
      </c>
      <c r="P35" s="195"/>
      <c r="Q35" s="200">
        <v>1</v>
      </c>
      <c r="R35" s="195"/>
      <c r="S35" s="200">
        <v>4</v>
      </c>
      <c r="T35" s="199"/>
      <c r="U35" s="187"/>
    </row>
    <row r="36" spans="1:21" x14ac:dyDescent="0.25">
      <c r="A36" s="198" t="s">
        <v>1508</v>
      </c>
      <c r="B36" s="197" t="s">
        <v>1490</v>
      </c>
      <c r="C36" s="204"/>
      <c r="D36" s="195"/>
      <c r="E36" s="200">
        <v>14</v>
      </c>
      <c r="F36" s="195"/>
      <c r="G36" s="200">
        <v>2</v>
      </c>
      <c r="H36" s="195"/>
      <c r="I36" s="200">
        <v>5</v>
      </c>
      <c r="J36" s="195"/>
      <c r="K36" s="200">
        <v>4</v>
      </c>
      <c r="L36" s="195"/>
      <c r="M36" s="200">
        <v>5</v>
      </c>
      <c r="N36" s="195"/>
      <c r="O36" s="200">
        <v>6</v>
      </c>
      <c r="P36" s="195"/>
      <c r="Q36" s="200">
        <v>2</v>
      </c>
      <c r="R36" s="195"/>
      <c r="S36" s="200">
        <v>13</v>
      </c>
      <c r="T36" s="199"/>
      <c r="U36" s="187"/>
    </row>
    <row r="37" spans="1:21" x14ac:dyDescent="0.25">
      <c r="A37" s="198" t="s">
        <v>1507</v>
      </c>
      <c r="B37" s="197" t="s">
        <v>1490</v>
      </c>
      <c r="C37" s="204"/>
      <c r="D37" s="195"/>
      <c r="E37" s="200">
        <v>20</v>
      </c>
      <c r="F37" s="195"/>
      <c r="G37" s="200">
        <v>0</v>
      </c>
      <c r="H37" s="195"/>
      <c r="I37" s="200">
        <v>0</v>
      </c>
      <c r="J37" s="195"/>
      <c r="K37" s="200">
        <v>0</v>
      </c>
      <c r="L37" s="195"/>
      <c r="M37" s="200">
        <v>0</v>
      </c>
      <c r="N37" s="195"/>
      <c r="O37" s="200">
        <v>0</v>
      </c>
      <c r="P37" s="195"/>
      <c r="Q37" s="200">
        <v>0</v>
      </c>
      <c r="R37" s="195"/>
      <c r="S37" s="200">
        <v>1</v>
      </c>
      <c r="T37" s="199"/>
      <c r="U37" s="187"/>
    </row>
    <row r="38" spans="1:21" x14ac:dyDescent="0.25">
      <c r="A38" s="198" t="s">
        <v>1506</v>
      </c>
      <c r="B38" s="197" t="s">
        <v>1490</v>
      </c>
      <c r="C38" s="204"/>
      <c r="D38" s="195"/>
      <c r="E38" s="200">
        <v>29</v>
      </c>
      <c r="F38" s="195"/>
      <c r="G38" s="200">
        <v>1</v>
      </c>
      <c r="H38" s="195"/>
      <c r="I38" s="200">
        <v>3</v>
      </c>
      <c r="J38" s="195"/>
      <c r="K38" s="200">
        <v>0</v>
      </c>
      <c r="L38" s="195"/>
      <c r="M38" s="200">
        <v>0</v>
      </c>
      <c r="N38" s="195"/>
      <c r="O38" s="200">
        <v>3</v>
      </c>
      <c r="P38" s="195"/>
      <c r="Q38" s="200">
        <v>0</v>
      </c>
      <c r="R38" s="195"/>
      <c r="S38" s="200">
        <v>20</v>
      </c>
      <c r="T38" s="199"/>
      <c r="U38" s="187"/>
    </row>
    <row r="39" spans="1:21" x14ac:dyDescent="0.25">
      <c r="A39" s="198" t="s">
        <v>1505</v>
      </c>
      <c r="B39" s="202" t="s">
        <v>1498</v>
      </c>
      <c r="C39" s="201"/>
      <c r="D39" s="195"/>
      <c r="E39" s="194">
        <v>2</v>
      </c>
      <c r="F39" s="195"/>
      <c r="G39" s="194">
        <v>3</v>
      </c>
      <c r="H39" s="195"/>
      <c r="I39" s="194">
        <v>0</v>
      </c>
      <c r="J39" s="195"/>
      <c r="K39" s="194">
        <v>2</v>
      </c>
      <c r="L39" s="195"/>
      <c r="M39" s="194">
        <v>5</v>
      </c>
      <c r="N39" s="195"/>
      <c r="O39" s="194">
        <v>3</v>
      </c>
      <c r="P39" s="195"/>
      <c r="Q39" s="194">
        <v>5</v>
      </c>
      <c r="R39" s="195"/>
      <c r="S39" s="194">
        <v>54</v>
      </c>
      <c r="T39" s="199"/>
      <c r="U39" s="187"/>
    </row>
    <row r="40" spans="1:21" x14ac:dyDescent="0.25">
      <c r="A40" s="198" t="s">
        <v>1504</v>
      </c>
      <c r="B40" s="202" t="s">
        <v>1498</v>
      </c>
      <c r="C40" s="201"/>
      <c r="D40" s="195"/>
      <c r="E40" s="194">
        <v>1</v>
      </c>
      <c r="F40" s="195"/>
      <c r="G40" s="194">
        <v>5</v>
      </c>
      <c r="H40" s="195"/>
      <c r="I40" s="194">
        <v>6</v>
      </c>
      <c r="J40" s="195"/>
      <c r="K40" s="194">
        <v>2</v>
      </c>
      <c r="L40" s="195"/>
      <c r="M40" s="194">
        <v>7</v>
      </c>
      <c r="N40" s="195"/>
      <c r="O40" s="194">
        <v>5</v>
      </c>
      <c r="P40" s="195"/>
      <c r="Q40" s="194">
        <v>6</v>
      </c>
      <c r="R40" s="195"/>
      <c r="S40" s="194">
        <v>3</v>
      </c>
      <c r="T40" s="199"/>
      <c r="U40" s="187"/>
    </row>
    <row r="41" spans="1:21" x14ac:dyDescent="0.25">
      <c r="A41" s="198" t="s">
        <v>1503</v>
      </c>
      <c r="B41" s="540" t="s">
        <v>1490</v>
      </c>
      <c r="C41" s="541"/>
      <c r="D41" s="195"/>
      <c r="E41" s="194">
        <v>2</v>
      </c>
      <c r="F41" s="195"/>
      <c r="G41" s="194">
        <v>5</v>
      </c>
      <c r="H41" s="195"/>
      <c r="I41" s="194">
        <v>6</v>
      </c>
      <c r="J41" s="195"/>
      <c r="K41" s="194">
        <v>1</v>
      </c>
      <c r="L41" s="195"/>
      <c r="M41" s="194">
        <v>7</v>
      </c>
      <c r="N41" s="195"/>
      <c r="O41" s="194">
        <v>4</v>
      </c>
      <c r="P41" s="195"/>
      <c r="Q41" s="194">
        <v>7</v>
      </c>
      <c r="R41" s="195"/>
      <c r="S41" s="194">
        <v>0</v>
      </c>
      <c r="T41" s="199"/>
      <c r="U41" s="187"/>
    </row>
    <row r="42" spans="1:21" x14ac:dyDescent="0.25">
      <c r="A42" s="198" t="s">
        <v>1502</v>
      </c>
      <c r="B42" s="203" t="s">
        <v>1501</v>
      </c>
      <c r="C42" s="201"/>
      <c r="D42" s="195"/>
      <c r="E42" s="194">
        <v>3</v>
      </c>
      <c r="F42" s="195"/>
      <c r="G42" s="194">
        <v>6</v>
      </c>
      <c r="H42" s="195"/>
      <c r="I42" s="194">
        <v>7</v>
      </c>
      <c r="J42" s="195"/>
      <c r="K42" s="194">
        <v>2</v>
      </c>
      <c r="L42" s="195"/>
      <c r="M42" s="194">
        <v>9</v>
      </c>
      <c r="N42" s="195"/>
      <c r="O42" s="194">
        <v>5</v>
      </c>
      <c r="P42" s="195"/>
      <c r="Q42" s="194">
        <v>8</v>
      </c>
      <c r="R42" s="195"/>
      <c r="S42" s="194">
        <v>4</v>
      </c>
      <c r="T42" s="199"/>
      <c r="U42" s="187"/>
    </row>
    <row r="43" spans="1:21" x14ac:dyDescent="0.25">
      <c r="A43" s="198" t="s">
        <v>1500</v>
      </c>
      <c r="B43" s="540" t="s">
        <v>1490</v>
      </c>
      <c r="C43" s="541"/>
      <c r="D43" s="195"/>
      <c r="E43" s="194">
        <v>7</v>
      </c>
      <c r="F43" s="195"/>
      <c r="G43" s="194">
        <v>0</v>
      </c>
      <c r="H43" s="195"/>
      <c r="I43" s="194">
        <v>0</v>
      </c>
      <c r="J43" s="195"/>
      <c r="K43" s="194">
        <v>0</v>
      </c>
      <c r="L43" s="195"/>
      <c r="M43" s="194">
        <v>0</v>
      </c>
      <c r="N43" s="195"/>
      <c r="O43" s="194">
        <v>0</v>
      </c>
      <c r="P43" s="195"/>
      <c r="Q43" s="194">
        <v>0</v>
      </c>
      <c r="R43" s="195"/>
      <c r="S43" s="194">
        <v>5</v>
      </c>
      <c r="T43" s="199"/>
      <c r="U43" s="187"/>
    </row>
    <row r="44" spans="1:21" x14ac:dyDescent="0.25">
      <c r="A44" s="198" t="s">
        <v>1499</v>
      </c>
      <c r="B44" s="202" t="s">
        <v>1498</v>
      </c>
      <c r="C44" s="201"/>
      <c r="D44" s="195"/>
      <c r="E44" s="200">
        <v>0</v>
      </c>
      <c r="F44" s="195"/>
      <c r="G44" s="200">
        <v>15</v>
      </c>
      <c r="H44" s="195"/>
      <c r="I44" s="200">
        <v>0</v>
      </c>
      <c r="J44" s="195"/>
      <c r="K44" s="200">
        <v>40</v>
      </c>
      <c r="L44" s="195"/>
      <c r="M44" s="200">
        <v>0</v>
      </c>
      <c r="N44" s="195"/>
      <c r="O44" s="200">
        <v>0</v>
      </c>
      <c r="P44" s="195"/>
      <c r="Q44" s="200">
        <v>0</v>
      </c>
      <c r="R44" s="195"/>
      <c r="S44" s="200">
        <v>5</v>
      </c>
      <c r="T44" s="199"/>
      <c r="U44" s="187"/>
    </row>
    <row r="45" spans="1:21" x14ac:dyDescent="0.25">
      <c r="A45" s="198" t="s">
        <v>1497</v>
      </c>
      <c r="B45" s="197" t="s">
        <v>1490</v>
      </c>
      <c r="C45" s="196"/>
      <c r="D45" s="195"/>
      <c r="E45" s="194">
        <v>11</v>
      </c>
      <c r="F45" s="195"/>
      <c r="G45" s="194">
        <v>14</v>
      </c>
      <c r="H45" s="195"/>
      <c r="I45" s="194">
        <v>18</v>
      </c>
      <c r="J45" s="195"/>
      <c r="K45" s="194">
        <v>4</v>
      </c>
      <c r="L45" s="195"/>
      <c r="M45" s="194">
        <v>21</v>
      </c>
      <c r="N45" s="195"/>
      <c r="O45" s="194">
        <v>14</v>
      </c>
      <c r="P45" s="195"/>
      <c r="Q45" s="194">
        <v>23</v>
      </c>
      <c r="R45" s="195"/>
      <c r="S45" s="194">
        <v>0</v>
      </c>
      <c r="T45" s="188"/>
      <c r="U45" s="187"/>
    </row>
    <row r="46" spans="1:21" x14ac:dyDescent="0.25">
      <c r="A46" s="198" t="s">
        <v>1496</v>
      </c>
      <c r="B46" s="197" t="s">
        <v>1490</v>
      </c>
      <c r="C46" s="196"/>
      <c r="D46" s="195"/>
      <c r="E46" s="194">
        <v>11</v>
      </c>
      <c r="F46" s="195"/>
      <c r="G46" s="194">
        <v>22</v>
      </c>
      <c r="H46" s="195"/>
      <c r="I46" s="194">
        <v>31</v>
      </c>
      <c r="J46" s="195"/>
      <c r="K46" s="194">
        <v>31</v>
      </c>
      <c r="L46" s="195"/>
      <c r="M46" s="194">
        <v>1</v>
      </c>
      <c r="N46" s="195"/>
      <c r="O46" s="194">
        <v>31</v>
      </c>
      <c r="P46" s="195"/>
      <c r="Q46" s="194">
        <v>13</v>
      </c>
      <c r="R46" s="195"/>
      <c r="S46" s="194">
        <v>0</v>
      </c>
      <c r="T46" s="188"/>
      <c r="U46" s="187"/>
    </row>
    <row r="47" spans="1:21" x14ac:dyDescent="0.25">
      <c r="A47" s="198" t="s">
        <v>1495</v>
      </c>
      <c r="B47" s="197" t="s">
        <v>1490</v>
      </c>
      <c r="C47" s="196"/>
      <c r="D47" s="195"/>
      <c r="E47" s="194">
        <v>13</v>
      </c>
      <c r="F47" s="195"/>
      <c r="G47" s="194">
        <v>2</v>
      </c>
      <c r="H47" s="195"/>
      <c r="I47" s="194">
        <v>10</v>
      </c>
      <c r="J47" s="195"/>
      <c r="K47" s="194">
        <v>0</v>
      </c>
      <c r="L47" s="195"/>
      <c r="M47" s="194">
        <v>10</v>
      </c>
      <c r="N47" s="195"/>
      <c r="O47" s="194">
        <v>15</v>
      </c>
      <c r="P47" s="195"/>
      <c r="Q47" s="194">
        <v>0</v>
      </c>
      <c r="R47" s="195"/>
      <c r="S47" s="194">
        <v>0</v>
      </c>
      <c r="T47" s="188"/>
      <c r="U47" s="187"/>
    </row>
    <row r="48" spans="1:21" x14ac:dyDescent="0.25">
      <c r="A48" s="198" t="s">
        <v>1494</v>
      </c>
      <c r="B48" s="197" t="s">
        <v>1490</v>
      </c>
      <c r="C48" s="196"/>
      <c r="D48" s="195"/>
      <c r="E48" s="194">
        <v>13</v>
      </c>
      <c r="F48" s="195"/>
      <c r="G48" s="194">
        <v>15</v>
      </c>
      <c r="H48" s="195"/>
      <c r="I48" s="194">
        <v>30</v>
      </c>
      <c r="J48" s="195"/>
      <c r="K48" s="194">
        <v>15</v>
      </c>
      <c r="L48" s="195"/>
      <c r="M48" s="194">
        <v>40</v>
      </c>
      <c r="N48" s="195"/>
      <c r="O48" s="194">
        <v>15</v>
      </c>
      <c r="P48" s="195"/>
      <c r="Q48" s="194">
        <v>24</v>
      </c>
      <c r="R48" s="195"/>
      <c r="S48" s="194">
        <v>0</v>
      </c>
      <c r="T48" s="188"/>
      <c r="U48" s="187"/>
    </row>
    <row r="49" spans="1:22" x14ac:dyDescent="0.25">
      <c r="A49" s="198" t="s">
        <v>1493</v>
      </c>
      <c r="B49" s="197" t="s">
        <v>1490</v>
      </c>
      <c r="C49" s="196"/>
      <c r="D49" s="195"/>
      <c r="E49" s="194">
        <v>17</v>
      </c>
      <c r="F49" s="195"/>
      <c r="G49" s="194">
        <v>18</v>
      </c>
      <c r="H49" s="195"/>
      <c r="I49" s="194">
        <v>15</v>
      </c>
      <c r="J49" s="195"/>
      <c r="K49" s="194">
        <v>10</v>
      </c>
      <c r="L49" s="195"/>
      <c r="M49" s="194">
        <v>19</v>
      </c>
      <c r="N49" s="195"/>
      <c r="O49" s="194">
        <v>28</v>
      </c>
      <c r="P49" s="195"/>
      <c r="Q49" s="194">
        <v>1</v>
      </c>
      <c r="R49" s="195"/>
      <c r="S49" s="194">
        <v>0</v>
      </c>
      <c r="T49" s="188"/>
      <c r="U49" s="187"/>
    </row>
    <row r="50" spans="1:22" x14ac:dyDescent="0.25">
      <c r="A50" s="198" t="s">
        <v>1492</v>
      </c>
      <c r="B50" s="197" t="s">
        <v>1490</v>
      </c>
      <c r="C50" s="196"/>
      <c r="D50" s="195"/>
      <c r="E50" s="194">
        <v>58</v>
      </c>
      <c r="F50" s="195"/>
      <c r="G50" s="194">
        <v>53</v>
      </c>
      <c r="H50" s="195"/>
      <c r="I50" s="194">
        <v>9</v>
      </c>
      <c r="J50" s="195"/>
      <c r="K50" s="194">
        <v>18</v>
      </c>
      <c r="L50" s="195"/>
      <c r="M50" s="194">
        <v>24</v>
      </c>
      <c r="N50" s="195"/>
      <c r="O50" s="194">
        <v>60</v>
      </c>
      <c r="P50" s="195"/>
      <c r="Q50" s="194">
        <v>20</v>
      </c>
      <c r="R50" s="195"/>
      <c r="S50" s="194">
        <v>0</v>
      </c>
      <c r="T50" s="188"/>
      <c r="U50" s="187"/>
    </row>
    <row r="51" spans="1:22" x14ac:dyDescent="0.25">
      <c r="A51" s="193" t="s">
        <v>1491</v>
      </c>
      <c r="B51" s="192" t="s">
        <v>1490</v>
      </c>
      <c r="C51" s="191"/>
      <c r="D51" s="190"/>
      <c r="E51" s="189">
        <v>30</v>
      </c>
      <c r="F51" s="190"/>
      <c r="G51" s="189">
        <v>30</v>
      </c>
      <c r="H51" s="190"/>
      <c r="I51" s="189">
        <v>30</v>
      </c>
      <c r="J51" s="190"/>
      <c r="K51" s="189">
        <v>30</v>
      </c>
      <c r="L51" s="190"/>
      <c r="M51" s="189">
        <v>30</v>
      </c>
      <c r="N51" s="190"/>
      <c r="O51" s="189">
        <v>30</v>
      </c>
      <c r="P51" s="190"/>
      <c r="Q51" s="189">
        <v>30</v>
      </c>
      <c r="R51" s="190"/>
      <c r="S51" s="189">
        <v>0</v>
      </c>
      <c r="T51" s="188"/>
      <c r="U51" s="187"/>
    </row>
    <row r="52" spans="1:22" x14ac:dyDescent="0.25">
      <c r="A52" s="695" t="s">
        <v>1489</v>
      </c>
      <c r="B52" s="542"/>
      <c r="C52" s="542"/>
      <c r="D52" s="702">
        <f>SUMIFS(E23:E51,D23:D51,"y")</f>
        <v>0</v>
      </c>
      <c r="E52" s="186"/>
      <c r="F52" s="702">
        <f>SUMIFS(G23:G51,F23:F51,"y")</f>
        <v>0</v>
      </c>
      <c r="G52" s="185"/>
      <c r="H52" s="702">
        <f>SUMIFS(I23:I51,H23:H51,"y")</f>
        <v>0</v>
      </c>
      <c r="I52" s="185"/>
      <c r="J52" s="702">
        <f>SUMIFS(K23:K51,J23:J51,"y")</f>
        <v>0</v>
      </c>
      <c r="K52" s="185"/>
      <c r="L52" s="702">
        <f>SUMIFS(M23:M51,L23:L51,"y")</f>
        <v>0</v>
      </c>
      <c r="M52" s="185"/>
      <c r="N52" s="702">
        <f>SUMIFS(O23:O51,N23:N51,"y")</f>
        <v>0</v>
      </c>
      <c r="O52" s="185"/>
      <c r="P52" s="702">
        <f>SUMIFS(Q23:Q51,P23:P51,"y")</f>
        <v>0</v>
      </c>
      <c r="Q52" s="705"/>
      <c r="R52" s="702">
        <f>SUMIFS(S23:S51,R23:R51,"y")</f>
        <v>0</v>
      </c>
      <c r="S52" s="185"/>
      <c r="U52" s="179"/>
    </row>
    <row r="53" spans="1:22" x14ac:dyDescent="0.25">
      <c r="A53" s="184"/>
      <c r="B53" s="696" t="s">
        <v>1488</v>
      </c>
      <c r="C53" s="537"/>
      <c r="D53" s="703">
        <f>SUM(D52:S52)</f>
        <v>0</v>
      </c>
      <c r="E53" s="182"/>
      <c r="F53" s="181"/>
      <c r="G53" s="181"/>
      <c r="H53" s="180"/>
      <c r="I53" s="180"/>
      <c r="J53" s="180"/>
      <c r="K53" s="180"/>
      <c r="L53" s="180"/>
      <c r="M53" s="180"/>
      <c r="N53" s="180"/>
      <c r="O53" s="180"/>
      <c r="P53" s="180"/>
      <c r="Q53" s="180"/>
      <c r="R53" s="180"/>
      <c r="S53" s="180"/>
      <c r="U53" s="179"/>
    </row>
    <row r="54" spans="1:22" x14ac:dyDescent="0.25">
      <c r="A54" s="183"/>
      <c r="B54" s="696" t="s">
        <v>1487</v>
      </c>
      <c r="C54" s="537"/>
      <c r="D54" s="703" t="e">
        <f>B18</f>
        <v>#DIV/0!</v>
      </c>
      <c r="E54" s="182"/>
      <c r="F54" s="181"/>
      <c r="G54" s="181"/>
      <c r="H54" s="180"/>
      <c r="I54" s="180"/>
      <c r="J54" s="180"/>
      <c r="K54" s="180"/>
      <c r="L54" s="180"/>
      <c r="M54" s="180"/>
      <c r="N54" s="180"/>
      <c r="O54" s="180"/>
      <c r="P54" s="180"/>
      <c r="Q54" s="180"/>
      <c r="R54" s="180"/>
      <c r="S54" s="180"/>
      <c r="U54" s="179"/>
    </row>
    <row r="55" spans="1:22" x14ac:dyDescent="0.25">
      <c r="A55" s="178"/>
      <c r="B55" s="697" t="s">
        <v>1486</v>
      </c>
      <c r="C55" s="538"/>
      <c r="D55" s="704">
        <f>B19</f>
        <v>0</v>
      </c>
      <c r="E55" s="177"/>
      <c r="F55" s="176"/>
      <c r="G55" s="176"/>
      <c r="H55" s="175"/>
      <c r="I55" s="174"/>
      <c r="J55" s="174"/>
      <c r="K55" s="175"/>
      <c r="L55" s="174"/>
      <c r="M55" s="174"/>
      <c r="N55" s="175"/>
      <c r="O55" s="174"/>
      <c r="P55" s="174"/>
      <c r="Q55" s="175"/>
      <c r="R55" s="174"/>
      <c r="S55" s="174"/>
      <c r="T55" s="173"/>
      <c r="U55" s="172"/>
    </row>
    <row r="56" spans="1:22" x14ac:dyDescent="0.25">
      <c r="F56" s="171"/>
      <c r="G56" s="171"/>
      <c r="H56" s="169"/>
      <c r="I56" s="168"/>
      <c r="J56" s="168"/>
      <c r="K56" s="169"/>
      <c r="L56" s="168"/>
      <c r="M56" s="168"/>
      <c r="N56" s="169"/>
      <c r="O56" s="168"/>
      <c r="P56" s="168"/>
      <c r="Q56" s="169"/>
      <c r="R56" s="168"/>
      <c r="S56" s="168"/>
      <c r="T56" s="170"/>
    </row>
    <row r="57" spans="1:22" x14ac:dyDescent="0.25">
      <c r="E57" s="166"/>
      <c r="F57" s="171"/>
      <c r="G57" s="171"/>
      <c r="H57" s="169"/>
      <c r="I57" s="168"/>
      <c r="J57" s="168"/>
      <c r="K57" s="169"/>
      <c r="L57" s="168"/>
      <c r="M57" s="168"/>
      <c r="N57" s="169"/>
      <c r="O57" s="168"/>
      <c r="P57" s="168"/>
      <c r="Q57" s="169"/>
      <c r="R57" s="168"/>
      <c r="S57" s="168"/>
      <c r="T57" s="170"/>
    </row>
    <row r="58" spans="1:22" x14ac:dyDescent="0.25">
      <c r="H58" s="169"/>
      <c r="I58" s="168"/>
      <c r="J58" s="168"/>
      <c r="K58" s="169"/>
      <c r="L58" s="168"/>
      <c r="M58" s="168"/>
      <c r="N58" s="169"/>
      <c r="O58" s="168"/>
      <c r="P58" s="168"/>
      <c r="Q58" s="169"/>
      <c r="R58" s="168"/>
      <c r="S58" s="168"/>
    </row>
    <row r="59" spans="1:22" s="167" customFormat="1" x14ac:dyDescent="0.25">
      <c r="A59" s="166"/>
      <c r="B59" s="166"/>
      <c r="C59" s="166"/>
      <c r="D59" s="166"/>
      <c r="F59" s="166"/>
      <c r="G59" s="166"/>
      <c r="H59" s="166"/>
      <c r="I59" s="166"/>
      <c r="J59" s="166"/>
      <c r="K59" s="166"/>
      <c r="L59" s="166"/>
      <c r="M59" s="166"/>
      <c r="N59" s="166"/>
      <c r="O59" s="166"/>
      <c r="P59" s="166"/>
      <c r="Q59" s="166"/>
      <c r="R59" s="166"/>
      <c r="S59" s="166"/>
      <c r="T59" s="166"/>
      <c r="U59" s="166"/>
      <c r="V59" s="166"/>
    </row>
    <row r="60" spans="1:22" s="167" customFormat="1" x14ac:dyDescent="0.25">
      <c r="A60" s="166"/>
      <c r="B60" s="166"/>
      <c r="C60" s="166"/>
      <c r="D60" s="166"/>
      <c r="F60" s="166"/>
      <c r="G60" s="166"/>
      <c r="H60" s="166"/>
      <c r="I60" s="166"/>
      <c r="J60" s="166"/>
      <c r="K60" s="166"/>
      <c r="L60" s="166"/>
      <c r="M60" s="166"/>
      <c r="N60" s="166"/>
      <c r="O60" s="166"/>
      <c r="P60" s="166"/>
      <c r="Q60" s="166"/>
      <c r="R60" s="166"/>
      <c r="S60" s="166"/>
      <c r="T60" s="166"/>
      <c r="U60" s="166"/>
      <c r="V60" s="166"/>
    </row>
    <row r="61" spans="1:22" s="167" customFormat="1" x14ac:dyDescent="0.25">
      <c r="A61" s="166"/>
      <c r="B61" s="166"/>
      <c r="C61" s="166"/>
      <c r="D61" s="166"/>
      <c r="F61" s="166"/>
      <c r="G61" s="166"/>
      <c r="H61" s="166"/>
      <c r="I61" s="166"/>
      <c r="J61" s="166"/>
      <c r="K61" s="166"/>
      <c r="L61" s="166"/>
      <c r="M61" s="166"/>
      <c r="N61" s="166"/>
      <c r="O61" s="166"/>
      <c r="P61" s="166"/>
      <c r="Q61" s="166"/>
      <c r="R61" s="166"/>
      <c r="S61" s="166"/>
      <c r="T61" s="166"/>
      <c r="U61" s="166"/>
      <c r="V61" s="166"/>
    </row>
    <row r="62" spans="1:22" s="167" customFormat="1" x14ac:dyDescent="0.25">
      <c r="A62" s="166"/>
      <c r="B62" s="166"/>
      <c r="C62" s="166"/>
      <c r="D62" s="166"/>
      <c r="F62" s="166"/>
      <c r="G62" s="166"/>
      <c r="H62" s="166"/>
      <c r="I62" s="166"/>
      <c r="J62" s="166"/>
      <c r="K62" s="166"/>
      <c r="L62" s="166"/>
      <c r="M62" s="166"/>
      <c r="N62" s="166"/>
      <c r="O62" s="166"/>
      <c r="P62" s="166"/>
      <c r="Q62" s="166"/>
      <c r="R62" s="166"/>
      <c r="S62" s="166"/>
      <c r="T62" s="166"/>
      <c r="U62" s="166"/>
      <c r="V62" s="166"/>
    </row>
    <row r="63" spans="1:22" s="167" customFormat="1" x14ac:dyDescent="0.25">
      <c r="A63" s="166"/>
      <c r="B63" s="166"/>
      <c r="C63" s="166"/>
      <c r="D63" s="166"/>
      <c r="F63" s="166"/>
      <c r="G63" s="166"/>
      <c r="H63" s="166"/>
      <c r="I63" s="166"/>
      <c r="J63" s="166"/>
      <c r="K63" s="166"/>
      <c r="L63" s="166"/>
      <c r="M63" s="166"/>
      <c r="N63" s="166"/>
      <c r="O63" s="166"/>
      <c r="P63" s="166"/>
      <c r="Q63" s="166"/>
      <c r="R63" s="166"/>
      <c r="S63" s="166"/>
      <c r="T63" s="166"/>
      <c r="U63" s="166"/>
      <c r="V63" s="166"/>
    </row>
    <row r="64" spans="1:22" s="167" customFormat="1" x14ac:dyDescent="0.25">
      <c r="A64" s="166"/>
      <c r="B64" s="166"/>
      <c r="C64" s="166"/>
      <c r="D64" s="166"/>
      <c r="F64" s="166"/>
      <c r="G64" s="166"/>
      <c r="H64" s="166"/>
      <c r="I64" s="166"/>
      <c r="J64" s="166"/>
      <c r="K64" s="166"/>
      <c r="L64" s="166"/>
      <c r="M64" s="166"/>
      <c r="N64" s="166"/>
      <c r="O64" s="166"/>
      <c r="P64" s="166"/>
      <c r="Q64" s="166"/>
      <c r="R64" s="166"/>
      <c r="S64" s="166"/>
      <c r="T64" s="166"/>
      <c r="U64" s="166"/>
      <c r="V64" s="166"/>
    </row>
    <row r="65" spans="1:22" s="167" customFormat="1" x14ac:dyDescent="0.25">
      <c r="A65" s="166"/>
      <c r="B65" s="166"/>
      <c r="C65" s="166"/>
      <c r="D65" s="166"/>
      <c r="F65" s="166"/>
      <c r="G65" s="166"/>
      <c r="H65" s="166"/>
      <c r="I65" s="166"/>
      <c r="J65" s="166"/>
      <c r="K65" s="166"/>
      <c r="L65" s="166"/>
      <c r="M65" s="166"/>
      <c r="N65" s="166"/>
      <c r="O65" s="166"/>
      <c r="P65" s="166"/>
      <c r="Q65" s="166"/>
      <c r="R65" s="166"/>
      <c r="S65" s="166"/>
      <c r="T65" s="166"/>
      <c r="U65" s="166"/>
      <c r="V65" s="166"/>
    </row>
  </sheetData>
  <sheetProtection selectLockedCells="1"/>
  <protectedRanges>
    <protectedRange sqref="B4:B5 B9:B16 R23:R51 P23:P51 N23:N51 L23:L51 J23:J51 H23:H51 F23:F51 D23:D51" name="Range1"/>
    <protectedRange sqref="T23:U51" name="Range2"/>
  </protectedRanges>
  <mergeCells count="35">
    <mergeCell ref="F7:H8"/>
    <mergeCell ref="A1:C1"/>
    <mergeCell ref="F4:H4"/>
    <mergeCell ref="F5:H5"/>
    <mergeCell ref="D8:E8"/>
    <mergeCell ref="D11:E11"/>
    <mergeCell ref="D12:E12"/>
    <mergeCell ref="D10:E10"/>
    <mergeCell ref="A7:A8"/>
    <mergeCell ref="B7:B8"/>
    <mergeCell ref="C7:E7"/>
    <mergeCell ref="D9:E9"/>
    <mergeCell ref="P21:Q21"/>
    <mergeCell ref="R21:S21"/>
    <mergeCell ref="D17:E17"/>
    <mergeCell ref="D18:E18"/>
    <mergeCell ref="J21:K21"/>
    <mergeCell ref="L21:M21"/>
    <mergeCell ref="F16:H16"/>
    <mergeCell ref="D21:E21"/>
    <mergeCell ref="F21:G21"/>
    <mergeCell ref="H21:I21"/>
    <mergeCell ref="N21:O21"/>
    <mergeCell ref="D13:E13"/>
    <mergeCell ref="D14:E14"/>
    <mergeCell ref="B53:C53"/>
    <mergeCell ref="B55:C55"/>
    <mergeCell ref="A21:C21"/>
    <mergeCell ref="B41:C41"/>
    <mergeCell ref="B43:C43"/>
    <mergeCell ref="A52:C52"/>
    <mergeCell ref="B54:C54"/>
    <mergeCell ref="B22:C22"/>
    <mergeCell ref="D15:E15"/>
    <mergeCell ref="D16:E16"/>
  </mergeCells>
  <dataValidations count="2">
    <dataValidation type="list" allowBlank="1" showInputMessage="1" showErrorMessage="1" sqref="B4:B5 R23:R51 P23:P51 N23:N51 L23:L51 J23:J51 H23:H51 F23:F51 D23:D51" xr:uid="{DE0C0A02-AB54-43FF-A019-CEA458F169EF}">
      <formula1>"Y, N"</formula1>
    </dataValidation>
    <dataValidation type="list" allowBlank="1" showInputMessage="1" showErrorMessage="1" sqref="F4:F5 O19" xr:uid="{B777F63B-157B-4EF4-8373-A5E2FBC58980}">
      <formula1>#REF!</formula1>
    </dataValidation>
  </dataValidations>
  <pageMargins left="0.7" right="0.7" top="0.75" bottom="0.75" header="0.3" footer="0.3"/>
  <pageSetup paperSize="3" scale="58" orientation="landscape" r:id="rId1"/>
  <headerFooter>
    <oddFooter>&amp;CCommercial Prescriptive Checklist - C406</oddFooter>
  </headerFooter>
  <ignoredErrors>
    <ignoredError sqref="D54"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03A73-6A82-49A3-9AAE-69E961AF1885}">
  <sheetPr>
    <tabColor rgb="FFFFFF00"/>
  </sheetPr>
  <dimension ref="B2:D19"/>
  <sheetViews>
    <sheetView view="pageBreakPreview" zoomScale="60" zoomScaleNormal="100" workbookViewId="0"/>
  </sheetViews>
  <sheetFormatPr defaultColWidth="9.140625" defaultRowHeight="15" x14ac:dyDescent="0.25"/>
  <cols>
    <col min="1" max="1" width="9.140625" style="141"/>
    <col min="2" max="2" width="31.28515625" style="141" customWidth="1"/>
    <col min="3" max="3" width="18.42578125" style="144" bestFit="1" customWidth="1"/>
    <col min="4" max="4" width="18" style="144" customWidth="1"/>
    <col min="5" max="16384" width="9.140625" style="141"/>
  </cols>
  <sheetData>
    <row r="2" spans="2:4" s="138" customFormat="1" x14ac:dyDescent="0.25">
      <c r="B2" s="561" t="s">
        <v>1181</v>
      </c>
      <c r="C2" s="561"/>
      <c r="D2" s="561"/>
    </row>
    <row r="3" spans="2:4" s="138" customFormat="1" ht="15.75" thickBot="1" x14ac:dyDescent="0.3">
      <c r="B3" s="561" t="s">
        <v>1182</v>
      </c>
      <c r="C3" s="561"/>
      <c r="D3" s="561"/>
    </row>
    <row r="4" spans="2:4" s="63" customFormat="1" ht="32.25" x14ac:dyDescent="0.25">
      <c r="B4" s="36" t="s">
        <v>1183</v>
      </c>
      <c r="C4" s="37" t="s">
        <v>1184</v>
      </c>
      <c r="D4" s="42" t="s">
        <v>1185</v>
      </c>
    </row>
    <row r="5" spans="2:4" ht="17.25" x14ac:dyDescent="0.25">
      <c r="B5" s="139" t="s">
        <v>1186</v>
      </c>
      <c r="C5" s="140" t="s">
        <v>1187</v>
      </c>
      <c r="D5" s="562" t="s">
        <v>1188</v>
      </c>
    </row>
    <row r="6" spans="2:4" ht="17.25" x14ac:dyDescent="0.25">
      <c r="B6" s="139" t="s">
        <v>1189</v>
      </c>
      <c r="C6" s="140" t="s">
        <v>1187</v>
      </c>
      <c r="D6" s="562"/>
    </row>
    <row r="7" spans="2:4" ht="17.25" x14ac:dyDescent="0.25">
      <c r="B7" s="139" t="s">
        <v>1190</v>
      </c>
      <c r="C7" s="140" t="s">
        <v>1187</v>
      </c>
      <c r="D7" s="562"/>
    </row>
    <row r="8" spans="2:4" ht="30" x14ac:dyDescent="0.25">
      <c r="B8" s="139" t="s">
        <v>1191</v>
      </c>
      <c r="C8" s="140" t="s">
        <v>1192</v>
      </c>
      <c r="D8" s="562"/>
    </row>
    <row r="9" spans="2:4" ht="17.25" x14ac:dyDescent="0.25">
      <c r="B9" s="139" t="s">
        <v>1193</v>
      </c>
      <c r="C9" s="140" t="s">
        <v>1187</v>
      </c>
      <c r="D9" s="562"/>
    </row>
    <row r="10" spans="2:4" x14ac:dyDescent="0.25">
      <c r="B10" s="139" t="s">
        <v>1194</v>
      </c>
      <c r="C10" s="140" t="s">
        <v>1195</v>
      </c>
      <c r="D10" s="562" t="s">
        <v>1196</v>
      </c>
    </row>
    <row r="11" spans="2:4" x14ac:dyDescent="0.25">
      <c r="B11" s="139" t="s">
        <v>1197</v>
      </c>
      <c r="C11" s="140" t="s">
        <v>1195</v>
      </c>
      <c r="D11" s="562"/>
    </row>
    <row r="12" spans="2:4" ht="30" x14ac:dyDescent="0.25">
      <c r="B12" s="139" t="s">
        <v>1198</v>
      </c>
      <c r="C12" s="140" t="s">
        <v>1199</v>
      </c>
      <c r="D12" s="562"/>
    </row>
    <row r="13" spans="2:4" ht="45" x14ac:dyDescent="0.25">
      <c r="B13" s="139" t="s">
        <v>1200</v>
      </c>
      <c r="C13" s="140" t="s">
        <v>1199</v>
      </c>
      <c r="D13" s="562"/>
    </row>
    <row r="14" spans="2:4" x14ac:dyDescent="0.25">
      <c r="B14" s="139" t="s">
        <v>1201</v>
      </c>
      <c r="C14" s="140" t="s">
        <v>1199</v>
      </c>
      <c r="D14" s="562"/>
    </row>
    <row r="15" spans="2:4" ht="28.5" customHeight="1" x14ac:dyDescent="0.25">
      <c r="B15" s="139" t="s">
        <v>1202</v>
      </c>
      <c r="C15" s="140" t="s">
        <v>1203</v>
      </c>
      <c r="D15" s="562" t="s">
        <v>1204</v>
      </c>
    </row>
    <row r="16" spans="2:4" ht="28.5" customHeight="1" x14ac:dyDescent="0.25">
      <c r="B16" s="139" t="s">
        <v>1205</v>
      </c>
      <c r="C16" s="140" t="s">
        <v>1199</v>
      </c>
      <c r="D16" s="562"/>
    </row>
    <row r="17" spans="2:4" ht="28.5" customHeight="1" thickBot="1" x14ac:dyDescent="0.3">
      <c r="B17" s="142" t="s">
        <v>1206</v>
      </c>
      <c r="C17" s="143" t="s">
        <v>1207</v>
      </c>
      <c r="D17" s="563"/>
    </row>
    <row r="18" spans="2:4" x14ac:dyDescent="0.25">
      <c r="B18" s="564" t="s">
        <v>1208</v>
      </c>
      <c r="C18" s="560"/>
      <c r="D18" s="560"/>
    </row>
    <row r="19" spans="2:4" ht="63.75" customHeight="1" x14ac:dyDescent="0.25">
      <c r="B19" s="560" t="s">
        <v>1209</v>
      </c>
      <c r="C19" s="560"/>
      <c r="D19" s="560"/>
    </row>
  </sheetData>
  <mergeCells count="7">
    <mergeCell ref="B19:D19"/>
    <mergeCell ref="B2:D2"/>
    <mergeCell ref="B3:D3"/>
    <mergeCell ref="D5:D9"/>
    <mergeCell ref="D10:D14"/>
    <mergeCell ref="D15:D17"/>
    <mergeCell ref="B18:D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F3974-407D-44EF-8BF6-3950E8B61CBB}">
  <sheetPr>
    <tabColor rgb="FFFFFF00"/>
  </sheetPr>
  <dimension ref="B2:H31"/>
  <sheetViews>
    <sheetView view="pageBreakPreview" zoomScale="60" zoomScaleNormal="100" workbookViewId="0">
      <selection activeCell="I7" sqref="I7"/>
    </sheetView>
  </sheetViews>
  <sheetFormatPr defaultColWidth="9.140625" defaultRowHeight="15" x14ac:dyDescent="0.25"/>
  <cols>
    <col min="1" max="16384" width="9.140625" style="24"/>
  </cols>
  <sheetData>
    <row r="2" spans="2:8" ht="15" customHeight="1" x14ac:dyDescent="0.25">
      <c r="B2" s="561" t="s">
        <v>203</v>
      </c>
      <c r="C2" s="561"/>
      <c r="D2" s="561"/>
      <c r="E2" s="561"/>
      <c r="F2" s="561"/>
      <c r="G2" s="561"/>
      <c r="H2" s="561"/>
    </row>
    <row r="3" spans="2:8" ht="34.5" customHeight="1" x14ac:dyDescent="0.25">
      <c r="B3" s="561" t="s">
        <v>204</v>
      </c>
      <c r="C3" s="561"/>
      <c r="D3" s="561"/>
      <c r="E3" s="561"/>
      <c r="F3" s="561"/>
      <c r="G3" s="561"/>
      <c r="H3" s="561"/>
    </row>
    <row r="4" spans="2:8" x14ac:dyDescent="0.25">
      <c r="B4" s="89" t="s">
        <v>205</v>
      </c>
      <c r="C4" s="62"/>
      <c r="D4" s="62"/>
      <c r="E4" s="62"/>
      <c r="F4" s="62"/>
      <c r="G4" s="62"/>
      <c r="H4" s="62"/>
    </row>
    <row r="5" spans="2:8" x14ac:dyDescent="0.25">
      <c r="B5" s="89" t="s">
        <v>205</v>
      </c>
      <c r="C5" s="62"/>
      <c r="D5" s="62"/>
      <c r="E5" s="62"/>
      <c r="F5" s="62"/>
      <c r="G5" s="62"/>
      <c r="H5" s="62"/>
    </row>
    <row r="6" spans="2:8" x14ac:dyDescent="0.25">
      <c r="B6" s="89" t="s">
        <v>205</v>
      </c>
      <c r="C6" s="62"/>
      <c r="D6" s="62"/>
      <c r="E6" s="62"/>
      <c r="F6" s="62"/>
      <c r="G6" s="62"/>
      <c r="H6" s="62"/>
    </row>
    <row r="7" spans="2:8" x14ac:dyDescent="0.25">
      <c r="B7" s="89" t="s">
        <v>205</v>
      </c>
      <c r="C7" s="62"/>
      <c r="D7" s="62"/>
      <c r="E7" s="62"/>
      <c r="F7" s="62"/>
      <c r="G7" s="62"/>
      <c r="H7" s="62"/>
    </row>
    <row r="8" spans="2:8" x14ac:dyDescent="0.25">
      <c r="B8" s="89" t="s">
        <v>205</v>
      </c>
      <c r="C8" s="62"/>
      <c r="D8" s="62"/>
      <c r="E8" s="62"/>
      <c r="F8" s="62"/>
      <c r="G8" s="62"/>
      <c r="H8" s="62"/>
    </row>
    <row r="9" spans="2:8" x14ac:dyDescent="0.25">
      <c r="B9" s="89" t="s">
        <v>205</v>
      </c>
      <c r="C9" s="62"/>
      <c r="D9" s="62"/>
      <c r="E9" s="62"/>
      <c r="F9" s="62"/>
      <c r="G9" s="62"/>
      <c r="H9" s="62"/>
    </row>
    <row r="10" spans="2:8" x14ac:dyDescent="0.25">
      <c r="B10" s="89" t="s">
        <v>205</v>
      </c>
      <c r="C10" s="62"/>
      <c r="D10" s="62"/>
      <c r="E10" s="62"/>
      <c r="F10" s="62"/>
      <c r="G10" s="62"/>
      <c r="H10" s="62"/>
    </row>
    <row r="11" spans="2:8" x14ac:dyDescent="0.25">
      <c r="B11" s="89" t="s">
        <v>205</v>
      </c>
      <c r="C11" s="62"/>
      <c r="D11" s="62"/>
      <c r="E11" s="62"/>
      <c r="F11" s="62"/>
      <c r="G11" s="62"/>
      <c r="H11" s="62"/>
    </row>
    <row r="12" spans="2:8" x14ac:dyDescent="0.25">
      <c r="B12" s="89" t="s">
        <v>205</v>
      </c>
      <c r="C12" s="62"/>
      <c r="D12" s="62"/>
      <c r="E12" s="62"/>
      <c r="F12" s="62"/>
      <c r="G12" s="62"/>
      <c r="H12" s="62"/>
    </row>
    <row r="13" spans="2:8" x14ac:dyDescent="0.25">
      <c r="B13" s="89" t="s">
        <v>205</v>
      </c>
      <c r="C13" s="62"/>
      <c r="D13" s="62"/>
      <c r="E13" s="62"/>
      <c r="F13" s="62"/>
      <c r="G13" s="62"/>
      <c r="H13" s="62"/>
    </row>
    <row r="14" spans="2:8" x14ac:dyDescent="0.25">
      <c r="B14" s="89" t="s">
        <v>205</v>
      </c>
      <c r="C14" s="62"/>
      <c r="D14" s="62"/>
      <c r="E14" s="62"/>
      <c r="F14" s="62"/>
      <c r="G14" s="62"/>
      <c r="H14" s="62"/>
    </row>
    <row r="15" spans="2:8" x14ac:dyDescent="0.25">
      <c r="B15" s="89" t="s">
        <v>205</v>
      </c>
      <c r="C15" s="62"/>
      <c r="D15" s="62"/>
      <c r="E15" s="62"/>
      <c r="F15" s="62"/>
      <c r="G15" s="62"/>
      <c r="H15" s="62"/>
    </row>
    <row r="16" spans="2:8" x14ac:dyDescent="0.25">
      <c r="B16" s="89" t="s">
        <v>205</v>
      </c>
      <c r="C16" s="62"/>
      <c r="D16" s="62"/>
      <c r="E16" s="62"/>
      <c r="F16" s="62"/>
      <c r="G16" s="62"/>
      <c r="H16" s="62"/>
    </row>
    <row r="17" spans="2:2" x14ac:dyDescent="0.25">
      <c r="B17" s="89" t="s">
        <v>205</v>
      </c>
    </row>
    <row r="18" spans="2:2" x14ac:dyDescent="0.25">
      <c r="B18" s="89" t="s">
        <v>205</v>
      </c>
    </row>
    <row r="19" spans="2:2" x14ac:dyDescent="0.25">
      <c r="B19" s="89" t="s">
        <v>205</v>
      </c>
    </row>
    <row r="20" spans="2:2" x14ac:dyDescent="0.25">
      <c r="B20" s="89" t="s">
        <v>205</v>
      </c>
    </row>
    <row r="21" spans="2:2" x14ac:dyDescent="0.25">
      <c r="B21" s="89" t="s">
        <v>205</v>
      </c>
    </row>
    <row r="22" spans="2:2" x14ac:dyDescent="0.25">
      <c r="B22" s="89" t="s">
        <v>205</v>
      </c>
    </row>
    <row r="23" spans="2:2" x14ac:dyDescent="0.25">
      <c r="B23" s="89" t="s">
        <v>205</v>
      </c>
    </row>
    <row r="24" spans="2:2" x14ac:dyDescent="0.25">
      <c r="B24" s="89" t="s">
        <v>205</v>
      </c>
    </row>
    <row r="25" spans="2:2" x14ac:dyDescent="0.25">
      <c r="B25" s="89" t="s">
        <v>205</v>
      </c>
    </row>
    <row r="26" spans="2:2" x14ac:dyDescent="0.25">
      <c r="B26" s="89" t="s">
        <v>205</v>
      </c>
    </row>
    <row r="27" spans="2:2" x14ac:dyDescent="0.25">
      <c r="B27" s="89" t="s">
        <v>205</v>
      </c>
    </row>
    <row r="28" spans="2:2" x14ac:dyDescent="0.25">
      <c r="B28" s="89" t="s">
        <v>205</v>
      </c>
    </row>
    <row r="29" spans="2:2" x14ac:dyDescent="0.25">
      <c r="B29" s="89" t="s">
        <v>205</v>
      </c>
    </row>
    <row r="30" spans="2:2" x14ac:dyDescent="0.25">
      <c r="B30" s="89" t="s">
        <v>205</v>
      </c>
    </row>
    <row r="31" spans="2:2" x14ac:dyDescent="0.25">
      <c r="B31" s="89" t="s">
        <v>205</v>
      </c>
    </row>
  </sheetData>
  <sheetProtection algorithmName="SHA-512" hashValue="H/sdkjYDXHl/9XfBRmOhSXGzaCkewq99vq0UBspGTOKL9z1oMMnh6kDM//POkfj6T7eQ9iCz88QdkyR9aSMXgw==" saltValue="2+2iC7R5Gkdmjr11ZgACvw==" spinCount="100000" sheet="1" objects="1" scenarios="1"/>
  <mergeCells count="2">
    <mergeCell ref="B3:H3"/>
    <mergeCell ref="B2:H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B465F-0B4C-4B69-B4A0-80E036449703}">
  <sheetPr>
    <tabColor rgb="FFFFFF00"/>
  </sheetPr>
  <dimension ref="B2:D36"/>
  <sheetViews>
    <sheetView view="pageBreakPreview" zoomScale="60" zoomScaleNormal="100" workbookViewId="0">
      <selection activeCell="E21" sqref="E21"/>
    </sheetView>
  </sheetViews>
  <sheetFormatPr defaultColWidth="9.140625" defaultRowHeight="15" x14ac:dyDescent="0.25"/>
  <cols>
    <col min="1" max="1" width="9.140625" style="33"/>
    <col min="2" max="2" width="24.140625" style="33" customWidth="1"/>
    <col min="3" max="3" width="19.28515625" style="33" customWidth="1"/>
    <col min="4" max="4" width="25.140625" style="33" customWidth="1"/>
    <col min="5" max="16384" width="9.140625" style="33"/>
  </cols>
  <sheetData>
    <row r="2" spans="2:4" x14ac:dyDescent="0.25">
      <c r="B2" s="561" t="s">
        <v>206</v>
      </c>
      <c r="C2" s="561"/>
      <c r="D2" s="561"/>
    </row>
    <row r="3" spans="2:4" ht="29.25" customHeight="1" x14ac:dyDescent="0.25">
      <c r="B3" s="561" t="s">
        <v>207</v>
      </c>
      <c r="C3" s="561"/>
      <c r="D3" s="561"/>
    </row>
    <row r="4" spans="2:4" x14ac:dyDescent="0.25">
      <c r="B4" s="89" t="s">
        <v>205</v>
      </c>
      <c r="C4" s="63"/>
      <c r="D4" s="63"/>
    </row>
    <row r="5" spans="2:4" x14ac:dyDescent="0.25">
      <c r="B5" s="90" t="s">
        <v>205</v>
      </c>
      <c r="C5" s="37" t="s">
        <v>208</v>
      </c>
      <c r="D5" s="42" t="s">
        <v>209</v>
      </c>
    </row>
    <row r="6" spans="2:4" x14ac:dyDescent="0.25">
      <c r="B6" s="566" t="s">
        <v>210</v>
      </c>
      <c r="C6" s="567"/>
      <c r="D6" s="568"/>
    </row>
    <row r="7" spans="2:4" ht="30" x14ac:dyDescent="0.25">
      <c r="B7" s="91" t="s">
        <v>211</v>
      </c>
      <c r="C7" s="92" t="s">
        <v>212</v>
      </c>
      <c r="D7" s="93" t="s">
        <v>212</v>
      </c>
    </row>
    <row r="8" spans="2:4" x14ac:dyDescent="0.25">
      <c r="B8" s="91" t="s">
        <v>213</v>
      </c>
      <c r="C8" s="92" t="s">
        <v>214</v>
      </c>
      <c r="D8" s="93" t="s">
        <v>214</v>
      </c>
    </row>
    <row r="9" spans="2:4" x14ac:dyDescent="0.25">
      <c r="B9" s="91" t="s">
        <v>215</v>
      </c>
      <c r="C9" s="92" t="s">
        <v>216</v>
      </c>
      <c r="D9" s="93" t="s">
        <v>216</v>
      </c>
    </row>
    <row r="10" spans="2:4" x14ac:dyDescent="0.25">
      <c r="B10" s="566" t="s">
        <v>217</v>
      </c>
      <c r="C10" s="567"/>
      <c r="D10" s="568"/>
    </row>
    <row r="11" spans="2:4" ht="17.25" x14ac:dyDescent="0.25">
      <c r="B11" s="91" t="s">
        <v>218</v>
      </c>
      <c r="C11" s="92" t="s">
        <v>219</v>
      </c>
      <c r="D11" s="93" t="s">
        <v>220</v>
      </c>
    </row>
    <row r="12" spans="2:4" x14ac:dyDescent="0.25">
      <c r="B12" s="91" t="s">
        <v>221</v>
      </c>
      <c r="C12" s="92" t="s">
        <v>222</v>
      </c>
      <c r="D12" s="93" t="s">
        <v>222</v>
      </c>
    </row>
    <row r="13" spans="2:4" x14ac:dyDescent="0.25">
      <c r="B13" s="91" t="s">
        <v>223</v>
      </c>
      <c r="C13" s="92" t="s">
        <v>224</v>
      </c>
      <c r="D13" s="93" t="s">
        <v>224</v>
      </c>
    </row>
    <row r="14" spans="2:4" ht="17.25" x14ac:dyDescent="0.25">
      <c r="B14" s="91" t="s">
        <v>225</v>
      </c>
      <c r="C14" s="92" t="s">
        <v>222</v>
      </c>
      <c r="D14" s="93" t="s">
        <v>226</v>
      </c>
    </row>
    <row r="15" spans="2:4" x14ac:dyDescent="0.25">
      <c r="B15" s="566" t="s">
        <v>227</v>
      </c>
      <c r="C15" s="567"/>
      <c r="D15" s="568"/>
    </row>
    <row r="16" spans="2:4" ht="17.25" x14ac:dyDescent="0.25">
      <c r="B16" s="91" t="s">
        <v>228</v>
      </c>
      <c r="C16" s="92" t="s">
        <v>229</v>
      </c>
      <c r="D16" s="93" t="s">
        <v>230</v>
      </c>
    </row>
    <row r="17" spans="2:4" x14ac:dyDescent="0.25">
      <c r="B17" s="566" t="s">
        <v>231</v>
      </c>
      <c r="C17" s="567"/>
      <c r="D17" s="568"/>
    </row>
    <row r="18" spans="2:4" ht="17.25" x14ac:dyDescent="0.25">
      <c r="B18" s="91" t="s">
        <v>232</v>
      </c>
      <c r="C18" s="92" t="s">
        <v>233</v>
      </c>
      <c r="D18" s="93" t="s">
        <v>234</v>
      </c>
    </row>
    <row r="19" spans="2:4" x14ac:dyDescent="0.25">
      <c r="B19" s="91" t="s">
        <v>235</v>
      </c>
      <c r="C19" s="92" t="s">
        <v>236</v>
      </c>
      <c r="D19" s="93" t="s">
        <v>236</v>
      </c>
    </row>
    <row r="20" spans="2:4" x14ac:dyDescent="0.25">
      <c r="B20" s="566" t="s">
        <v>237</v>
      </c>
      <c r="C20" s="567"/>
      <c r="D20" s="568"/>
    </row>
    <row r="21" spans="2:4" x14ac:dyDescent="0.25">
      <c r="B21" s="91" t="s">
        <v>238</v>
      </c>
      <c r="C21" s="92" t="s">
        <v>239</v>
      </c>
      <c r="D21" s="93" t="s">
        <v>240</v>
      </c>
    </row>
    <row r="22" spans="2:4" ht="17.25" x14ac:dyDescent="0.25">
      <c r="B22" s="91" t="s">
        <v>241</v>
      </c>
      <c r="C22" s="92" t="s">
        <v>242</v>
      </c>
      <c r="D22" s="93" t="s">
        <v>242</v>
      </c>
    </row>
    <row r="23" spans="2:4" x14ac:dyDescent="0.25">
      <c r="B23" s="566" t="s">
        <v>243</v>
      </c>
      <c r="C23" s="567"/>
      <c r="D23" s="568"/>
    </row>
    <row r="24" spans="2:4" ht="17.25" x14ac:dyDescent="0.25">
      <c r="B24" s="91" t="s">
        <v>244</v>
      </c>
      <c r="C24" s="92" t="s">
        <v>245</v>
      </c>
      <c r="D24" s="93" t="s">
        <v>245</v>
      </c>
    </row>
    <row r="25" spans="2:4" ht="17.25" x14ac:dyDescent="0.25">
      <c r="B25" s="94" t="s">
        <v>246</v>
      </c>
      <c r="C25" s="95" t="s">
        <v>247</v>
      </c>
      <c r="D25" s="96" t="s">
        <v>247</v>
      </c>
    </row>
    <row r="26" spans="2:4" ht="33" customHeight="1" x14ac:dyDescent="0.25">
      <c r="B26" s="565" t="s">
        <v>248</v>
      </c>
      <c r="C26" s="565"/>
      <c r="D26" s="565"/>
    </row>
    <row r="27" spans="2:4" x14ac:dyDescent="0.25">
      <c r="B27" s="565" t="s">
        <v>249</v>
      </c>
      <c r="C27" s="565"/>
      <c r="D27" s="565"/>
    </row>
    <row r="28" spans="2:4" ht="144" customHeight="1" x14ac:dyDescent="0.25">
      <c r="B28" s="32" t="s">
        <v>250</v>
      </c>
      <c r="C28" s="565" t="s">
        <v>251</v>
      </c>
      <c r="D28" s="565"/>
    </row>
    <row r="29" spans="2:4" ht="120.75" customHeight="1" x14ac:dyDescent="0.25">
      <c r="B29" s="32" t="s">
        <v>252</v>
      </c>
      <c r="C29" s="565" t="s">
        <v>253</v>
      </c>
      <c r="D29" s="565"/>
    </row>
    <row r="30" spans="2:4" ht="46.5" customHeight="1" x14ac:dyDescent="0.25">
      <c r="B30" s="32" t="s">
        <v>254</v>
      </c>
      <c r="C30" s="565" t="s">
        <v>255</v>
      </c>
      <c r="D30" s="565"/>
    </row>
    <row r="31" spans="2:4" ht="33.75" customHeight="1" x14ac:dyDescent="0.25">
      <c r="B31" s="32" t="s">
        <v>256</v>
      </c>
      <c r="C31" s="565" t="s">
        <v>257</v>
      </c>
      <c r="D31" s="565"/>
    </row>
    <row r="32" spans="2:4" ht="33.75" customHeight="1" x14ac:dyDescent="0.25">
      <c r="B32" s="32" t="s">
        <v>258</v>
      </c>
      <c r="C32" s="565" t="s">
        <v>259</v>
      </c>
      <c r="D32" s="565"/>
    </row>
    <row r="33" spans="2:4" ht="33.75" customHeight="1" x14ac:dyDescent="0.25">
      <c r="B33" s="32" t="s">
        <v>260</v>
      </c>
      <c r="C33" s="565" t="s">
        <v>261</v>
      </c>
      <c r="D33" s="565"/>
    </row>
    <row r="34" spans="2:4" ht="33.75" customHeight="1" x14ac:dyDescent="0.25">
      <c r="B34" s="32" t="s">
        <v>262</v>
      </c>
      <c r="C34" s="565" t="s">
        <v>263</v>
      </c>
      <c r="D34" s="565"/>
    </row>
    <row r="35" spans="2:4" ht="68.25" customHeight="1" x14ac:dyDescent="0.25">
      <c r="B35" s="32" t="s">
        <v>264</v>
      </c>
      <c r="C35" s="565" t="s">
        <v>265</v>
      </c>
      <c r="D35" s="565"/>
    </row>
    <row r="36" spans="2:4" x14ac:dyDescent="0.25">
      <c r="B36" s="89" t="s">
        <v>205</v>
      </c>
      <c r="C36" s="63"/>
      <c r="D36" s="63"/>
    </row>
  </sheetData>
  <sheetProtection algorithmName="SHA-512" hashValue="7Cxnr/L0he9xed5Hsbxpw74hUrX6M9tX0uC6VQBPFHUZ4mfiM6eeOMXeIidNwLuiiVEiApTTi1A0MuoXc09AJg==" saltValue="5nbHvflJKpa06dhpumWDQw==" spinCount="100000" sheet="1" objects="1" scenarios="1"/>
  <mergeCells count="18">
    <mergeCell ref="C31:D31"/>
    <mergeCell ref="C32:D32"/>
    <mergeCell ref="C33:D33"/>
    <mergeCell ref="C34:D34"/>
    <mergeCell ref="C35:D35"/>
    <mergeCell ref="B3:D3"/>
    <mergeCell ref="B2:D2"/>
    <mergeCell ref="B26:D26"/>
    <mergeCell ref="B27:D27"/>
    <mergeCell ref="C28:D28"/>
    <mergeCell ref="C30:D30"/>
    <mergeCell ref="C29:D29"/>
    <mergeCell ref="B6:D6"/>
    <mergeCell ref="B10:D10"/>
    <mergeCell ref="B15:D15"/>
    <mergeCell ref="B17:D17"/>
    <mergeCell ref="B20:D20"/>
    <mergeCell ref="B23:D23"/>
  </mergeCells>
  <pageMargins left="0.7" right="0.7" top="0.75" bottom="0.75" header="0.3" footer="0.3"/>
  <pageSetup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00645-167A-43A2-9693-D79D0A8D2C5E}">
  <sheetPr>
    <tabColor rgb="FFFFFF00"/>
  </sheetPr>
  <dimension ref="B2:G89"/>
  <sheetViews>
    <sheetView view="pageBreakPreview" zoomScale="60" zoomScaleNormal="100" workbookViewId="0"/>
  </sheetViews>
  <sheetFormatPr defaultColWidth="9.140625" defaultRowHeight="15" x14ac:dyDescent="0.25"/>
  <cols>
    <col min="1" max="1" width="9.140625" style="31"/>
    <col min="2" max="2" width="27.85546875" style="33" customWidth="1"/>
    <col min="3" max="3" width="19.7109375" style="24" bestFit="1" customWidth="1"/>
    <col min="4" max="4" width="23.140625" style="24" bestFit="1" customWidth="1"/>
    <col min="5" max="5" width="22.5703125" style="33" customWidth="1"/>
    <col min="6" max="6" width="22" style="24" bestFit="1" customWidth="1"/>
    <col min="7" max="7" width="19" style="24" bestFit="1" customWidth="1"/>
    <col min="8" max="16384" width="9.140625" style="31"/>
  </cols>
  <sheetData>
    <row r="2" spans="2:7" s="24" customFormat="1" x14ac:dyDescent="0.25">
      <c r="B2" s="561" t="s">
        <v>266</v>
      </c>
      <c r="C2" s="561"/>
      <c r="D2" s="561"/>
      <c r="E2" s="561"/>
      <c r="F2" s="561"/>
      <c r="G2" s="561"/>
    </row>
    <row r="3" spans="2:7" s="24" customFormat="1" x14ac:dyDescent="0.25">
      <c r="B3" s="561" t="s">
        <v>267</v>
      </c>
      <c r="C3" s="561"/>
      <c r="D3" s="561"/>
      <c r="E3" s="561"/>
      <c r="F3" s="561"/>
      <c r="G3" s="561"/>
    </row>
    <row r="4" spans="2:7" s="24" customFormat="1" x14ac:dyDescent="0.25">
      <c r="B4" s="561" t="s">
        <v>268</v>
      </c>
      <c r="C4" s="561"/>
      <c r="D4" s="561"/>
      <c r="E4" s="561"/>
      <c r="F4" s="561"/>
      <c r="G4" s="561"/>
    </row>
    <row r="5" spans="2:7" s="30" customFormat="1" ht="30" x14ac:dyDescent="0.25">
      <c r="B5" s="25" t="s">
        <v>269</v>
      </c>
      <c r="C5" s="26" t="s">
        <v>270</v>
      </c>
      <c r="D5" s="26" t="s">
        <v>271</v>
      </c>
      <c r="E5" s="27" t="s">
        <v>272</v>
      </c>
      <c r="F5" s="28" t="s">
        <v>273</v>
      </c>
      <c r="G5" s="29" t="s">
        <v>274</v>
      </c>
    </row>
    <row r="6" spans="2:7" x14ac:dyDescent="0.25">
      <c r="B6" s="573" t="s">
        <v>275</v>
      </c>
      <c r="C6" s="569" t="s">
        <v>276</v>
      </c>
      <c r="D6" s="569" t="s">
        <v>277</v>
      </c>
      <c r="E6" s="594" t="s">
        <v>278</v>
      </c>
      <c r="F6" s="98"/>
      <c r="G6" s="100"/>
    </row>
    <row r="7" spans="2:7" x14ac:dyDescent="0.25">
      <c r="B7" s="579"/>
      <c r="C7" s="586"/>
      <c r="D7" s="586"/>
      <c r="E7" s="595"/>
      <c r="F7" s="101"/>
      <c r="G7" s="100"/>
    </row>
    <row r="8" spans="2:7" x14ac:dyDescent="0.25">
      <c r="B8" s="579"/>
      <c r="C8" s="586"/>
      <c r="D8" s="586"/>
      <c r="E8" s="595"/>
      <c r="F8" s="64"/>
      <c r="G8" s="100"/>
    </row>
    <row r="9" spans="2:7" ht="17.25" x14ac:dyDescent="0.25">
      <c r="B9" s="579"/>
      <c r="C9" s="586"/>
      <c r="D9" s="586"/>
      <c r="E9" s="595"/>
      <c r="F9" s="101" t="s">
        <v>279</v>
      </c>
      <c r="G9" s="100" t="s">
        <v>280</v>
      </c>
    </row>
    <row r="10" spans="2:7" x14ac:dyDescent="0.25">
      <c r="B10" s="579"/>
      <c r="C10" s="586"/>
      <c r="D10" s="586"/>
      <c r="E10" s="595"/>
      <c r="F10" s="101" t="s">
        <v>281</v>
      </c>
      <c r="G10" s="100" t="s">
        <v>205</v>
      </c>
    </row>
    <row r="11" spans="2:7" x14ac:dyDescent="0.25">
      <c r="B11" s="579"/>
      <c r="C11" s="586"/>
      <c r="D11" s="586"/>
      <c r="E11" s="595"/>
      <c r="F11" s="64"/>
      <c r="G11" s="100" t="s">
        <v>282</v>
      </c>
    </row>
    <row r="12" spans="2:7" x14ac:dyDescent="0.25">
      <c r="B12" s="579"/>
      <c r="C12" s="586"/>
      <c r="D12" s="586"/>
      <c r="E12" s="596"/>
      <c r="F12" s="65"/>
      <c r="G12" s="100" t="s">
        <v>205</v>
      </c>
    </row>
    <row r="13" spans="2:7" ht="17.25" x14ac:dyDescent="0.25">
      <c r="B13" s="579"/>
      <c r="C13" s="586"/>
      <c r="D13" s="586"/>
      <c r="E13" s="589" t="s">
        <v>283</v>
      </c>
      <c r="F13" s="101" t="s">
        <v>284</v>
      </c>
      <c r="G13" s="100" t="s">
        <v>285</v>
      </c>
    </row>
    <row r="14" spans="2:7" x14ac:dyDescent="0.25">
      <c r="B14" s="574"/>
      <c r="C14" s="572"/>
      <c r="D14" s="572"/>
      <c r="E14" s="582"/>
      <c r="F14" s="105" t="s">
        <v>281</v>
      </c>
      <c r="G14" s="100" t="s">
        <v>205</v>
      </c>
    </row>
    <row r="15" spans="2:7" ht="30.75" customHeight="1" x14ac:dyDescent="0.25">
      <c r="B15" s="573" t="s">
        <v>286</v>
      </c>
      <c r="C15" s="569" t="s">
        <v>287</v>
      </c>
      <c r="D15" s="569" t="s">
        <v>277</v>
      </c>
      <c r="E15" s="589" t="s">
        <v>288</v>
      </c>
      <c r="F15" s="98" t="s">
        <v>289</v>
      </c>
      <c r="G15" s="100" t="s">
        <v>290</v>
      </c>
    </row>
    <row r="16" spans="2:7" x14ac:dyDescent="0.25">
      <c r="B16" s="574"/>
      <c r="C16" s="572"/>
      <c r="D16" s="572"/>
      <c r="E16" s="582"/>
      <c r="F16" s="105" t="s">
        <v>291</v>
      </c>
      <c r="G16" s="66"/>
    </row>
    <row r="17" spans="2:7" ht="30.75" customHeight="1" x14ac:dyDescent="0.25">
      <c r="B17" s="573" t="s">
        <v>292</v>
      </c>
      <c r="C17" s="569" t="s">
        <v>276</v>
      </c>
      <c r="D17" s="569" t="s">
        <v>277</v>
      </c>
      <c r="E17" s="589" t="s">
        <v>293</v>
      </c>
      <c r="F17" s="98" t="s">
        <v>289</v>
      </c>
      <c r="G17" s="66"/>
    </row>
    <row r="18" spans="2:7" x14ac:dyDescent="0.25">
      <c r="B18" s="574"/>
      <c r="C18" s="572"/>
      <c r="D18" s="572"/>
      <c r="E18" s="582"/>
      <c r="F18" s="105" t="s">
        <v>294</v>
      </c>
      <c r="G18" s="66"/>
    </row>
    <row r="19" spans="2:7" ht="17.25" x14ac:dyDescent="0.25">
      <c r="B19" s="573" t="s">
        <v>275</v>
      </c>
      <c r="C19" s="107" t="s">
        <v>295</v>
      </c>
      <c r="D19" s="108" t="s">
        <v>296</v>
      </c>
      <c r="E19" s="589" t="s">
        <v>297</v>
      </c>
      <c r="F19" s="109" t="s">
        <v>298</v>
      </c>
      <c r="G19" s="575" t="s">
        <v>299</v>
      </c>
    </row>
    <row r="20" spans="2:7" ht="17.25" x14ac:dyDescent="0.25">
      <c r="B20" s="579"/>
      <c r="C20" s="107" t="s">
        <v>300</v>
      </c>
      <c r="D20" s="111" t="s">
        <v>301</v>
      </c>
      <c r="E20" s="581"/>
      <c r="F20" s="113" t="s">
        <v>302</v>
      </c>
      <c r="G20" s="576"/>
    </row>
    <row r="21" spans="2:7" x14ac:dyDescent="0.25">
      <c r="B21" s="579"/>
      <c r="C21" s="62"/>
      <c r="D21" s="67"/>
      <c r="E21" s="581"/>
      <c r="F21" s="114" t="s">
        <v>303</v>
      </c>
      <c r="G21" s="576"/>
    </row>
    <row r="22" spans="2:7" ht="17.25" x14ac:dyDescent="0.25">
      <c r="B22" s="579"/>
      <c r="C22" s="62"/>
      <c r="D22" s="569" t="s">
        <v>304</v>
      </c>
      <c r="E22" s="581"/>
      <c r="F22" s="109" t="s">
        <v>305</v>
      </c>
      <c r="G22" s="576"/>
    </row>
    <row r="23" spans="2:7" ht="17.25" x14ac:dyDescent="0.25">
      <c r="B23" s="579"/>
      <c r="C23" s="62"/>
      <c r="D23" s="586"/>
      <c r="E23" s="581"/>
      <c r="F23" s="113" t="s">
        <v>306</v>
      </c>
      <c r="G23" s="576"/>
    </row>
    <row r="24" spans="2:7" x14ac:dyDescent="0.25">
      <c r="B24" s="579"/>
      <c r="C24" s="62"/>
      <c r="D24" s="572"/>
      <c r="E24" s="581"/>
      <c r="F24" s="114" t="s">
        <v>307</v>
      </c>
      <c r="G24" s="576"/>
    </row>
    <row r="25" spans="2:7" ht="17.25" x14ac:dyDescent="0.25">
      <c r="B25" s="579"/>
      <c r="C25" s="107" t="s">
        <v>308</v>
      </c>
      <c r="D25" s="108" t="s">
        <v>296</v>
      </c>
      <c r="E25" s="581"/>
      <c r="F25" s="109" t="s">
        <v>305</v>
      </c>
      <c r="G25" s="576"/>
    </row>
    <row r="26" spans="2:7" ht="17.25" x14ac:dyDescent="0.25">
      <c r="B26" s="579"/>
      <c r="C26" s="107" t="s">
        <v>309</v>
      </c>
      <c r="D26" s="111" t="s">
        <v>301</v>
      </c>
      <c r="E26" s="581"/>
      <c r="F26" s="113" t="s">
        <v>310</v>
      </c>
      <c r="G26" s="576"/>
    </row>
    <row r="27" spans="2:7" x14ac:dyDescent="0.25">
      <c r="B27" s="579"/>
      <c r="C27" s="62"/>
      <c r="D27" s="68"/>
      <c r="E27" s="581"/>
      <c r="F27" s="114" t="s">
        <v>311</v>
      </c>
      <c r="G27" s="576"/>
    </row>
    <row r="28" spans="2:7" ht="17.25" x14ac:dyDescent="0.25">
      <c r="B28" s="579"/>
      <c r="C28" s="62"/>
      <c r="D28" s="569" t="s">
        <v>312</v>
      </c>
      <c r="E28" s="592"/>
      <c r="F28" s="109" t="s">
        <v>313</v>
      </c>
      <c r="G28" s="576"/>
    </row>
    <row r="29" spans="2:7" ht="17.25" x14ac:dyDescent="0.25">
      <c r="B29" s="579"/>
      <c r="C29" s="62"/>
      <c r="D29" s="586"/>
      <c r="E29" s="592"/>
      <c r="F29" s="113" t="s">
        <v>314</v>
      </c>
      <c r="G29" s="576"/>
    </row>
    <row r="30" spans="2:7" x14ac:dyDescent="0.25">
      <c r="B30" s="579"/>
      <c r="C30" s="62"/>
      <c r="D30" s="572"/>
      <c r="E30" s="593"/>
      <c r="F30" s="114" t="s">
        <v>315</v>
      </c>
      <c r="G30" s="576"/>
    </row>
    <row r="31" spans="2:7" ht="30.75" customHeight="1" x14ac:dyDescent="0.25">
      <c r="B31" s="579"/>
      <c r="C31" s="107" t="s">
        <v>316</v>
      </c>
      <c r="D31" s="101" t="s">
        <v>296</v>
      </c>
      <c r="E31" s="589" t="s">
        <v>297</v>
      </c>
      <c r="F31" s="98" t="s">
        <v>317</v>
      </c>
      <c r="G31" s="576"/>
    </row>
    <row r="32" spans="2:7" ht="17.25" x14ac:dyDescent="0.25">
      <c r="B32" s="579"/>
      <c r="C32" s="107" t="s">
        <v>318</v>
      </c>
      <c r="D32" s="101" t="s">
        <v>301</v>
      </c>
      <c r="E32" s="581"/>
      <c r="F32" s="101" t="s">
        <v>319</v>
      </c>
      <c r="G32" s="576"/>
    </row>
    <row r="33" spans="2:7" x14ac:dyDescent="0.25">
      <c r="B33" s="579"/>
      <c r="C33" s="62"/>
      <c r="D33" s="65"/>
      <c r="E33" s="581"/>
      <c r="F33" s="105" t="s">
        <v>320</v>
      </c>
      <c r="G33" s="576"/>
    </row>
    <row r="34" spans="2:7" ht="17.25" x14ac:dyDescent="0.25">
      <c r="B34" s="579"/>
      <c r="C34" s="62"/>
      <c r="D34" s="569" t="s">
        <v>304</v>
      </c>
      <c r="E34" s="581"/>
      <c r="F34" s="98" t="s">
        <v>321</v>
      </c>
      <c r="G34" s="576"/>
    </row>
    <row r="35" spans="2:7" ht="17.25" x14ac:dyDescent="0.25">
      <c r="B35" s="579"/>
      <c r="C35" s="62"/>
      <c r="D35" s="586"/>
      <c r="E35" s="581"/>
      <c r="F35" s="101" t="s">
        <v>322</v>
      </c>
      <c r="G35" s="576"/>
    </row>
    <row r="36" spans="2:7" x14ac:dyDescent="0.25">
      <c r="B36" s="579"/>
      <c r="C36" s="62"/>
      <c r="D36" s="572"/>
      <c r="E36" s="581"/>
      <c r="F36" s="105" t="s">
        <v>323</v>
      </c>
      <c r="G36" s="576"/>
    </row>
    <row r="37" spans="2:7" ht="17.25" x14ac:dyDescent="0.25">
      <c r="B37" s="579"/>
      <c r="C37" s="569" t="s">
        <v>324</v>
      </c>
      <c r="D37" s="98" t="s">
        <v>296</v>
      </c>
      <c r="E37" s="581"/>
      <c r="F37" s="98" t="s">
        <v>325</v>
      </c>
      <c r="G37" s="576"/>
    </row>
    <row r="38" spans="2:7" ht="17.25" x14ac:dyDescent="0.25">
      <c r="B38" s="579"/>
      <c r="C38" s="586"/>
      <c r="D38" s="101" t="s">
        <v>301</v>
      </c>
      <c r="E38" s="581"/>
      <c r="F38" s="101" t="s">
        <v>326</v>
      </c>
      <c r="G38" s="576"/>
    </row>
    <row r="39" spans="2:7" x14ac:dyDescent="0.25">
      <c r="B39" s="579"/>
      <c r="C39" s="586"/>
      <c r="D39" s="65"/>
      <c r="E39" s="581"/>
      <c r="F39" s="105" t="s">
        <v>327</v>
      </c>
      <c r="G39" s="576"/>
    </row>
    <row r="40" spans="2:7" ht="17.25" x14ac:dyDescent="0.25">
      <c r="B40" s="579"/>
      <c r="C40" s="586"/>
      <c r="D40" s="569" t="s">
        <v>304</v>
      </c>
      <c r="E40" s="581"/>
      <c r="F40" s="98" t="s">
        <v>328</v>
      </c>
      <c r="G40" s="576"/>
    </row>
    <row r="41" spans="2:7" ht="17.25" x14ac:dyDescent="0.25">
      <c r="B41" s="579"/>
      <c r="C41" s="586"/>
      <c r="D41" s="586"/>
      <c r="E41" s="581"/>
      <c r="F41" s="101" t="s">
        <v>329</v>
      </c>
      <c r="G41" s="576"/>
    </row>
    <row r="42" spans="2:7" x14ac:dyDescent="0.25">
      <c r="B42" s="574"/>
      <c r="C42" s="572"/>
      <c r="D42" s="572"/>
      <c r="E42" s="581"/>
      <c r="F42" s="105" t="s">
        <v>330</v>
      </c>
      <c r="G42" s="583"/>
    </row>
    <row r="43" spans="2:7" x14ac:dyDescent="0.25">
      <c r="B43" s="573" t="s">
        <v>331</v>
      </c>
      <c r="C43" s="569" t="s">
        <v>276</v>
      </c>
      <c r="D43" s="587" t="s">
        <v>277</v>
      </c>
      <c r="E43" s="589" t="s">
        <v>297</v>
      </c>
      <c r="F43" s="109" t="s">
        <v>332</v>
      </c>
      <c r="G43" s="575" t="s">
        <v>333</v>
      </c>
    </row>
    <row r="44" spans="2:7" x14ac:dyDescent="0.25">
      <c r="B44" s="579"/>
      <c r="C44" s="572"/>
      <c r="D44" s="588"/>
      <c r="E44" s="581"/>
      <c r="F44" s="114" t="s">
        <v>330</v>
      </c>
      <c r="G44" s="583"/>
    </row>
    <row r="45" spans="2:7" x14ac:dyDescent="0.25">
      <c r="B45" s="579"/>
      <c r="C45" s="107" t="s">
        <v>295</v>
      </c>
      <c r="D45" s="108" t="s">
        <v>296</v>
      </c>
      <c r="E45" s="581"/>
      <c r="F45" s="109" t="s">
        <v>332</v>
      </c>
      <c r="G45" s="575" t="s">
        <v>299</v>
      </c>
    </row>
    <row r="46" spans="2:7" x14ac:dyDescent="0.25">
      <c r="B46" s="579"/>
      <c r="C46" s="107" t="s">
        <v>300</v>
      </c>
      <c r="D46" s="116" t="s">
        <v>301</v>
      </c>
      <c r="E46" s="581"/>
      <c r="F46" s="114" t="s">
        <v>334</v>
      </c>
      <c r="G46" s="576"/>
    </row>
    <row r="47" spans="2:7" x14ac:dyDescent="0.25">
      <c r="B47" s="579"/>
      <c r="C47" s="62"/>
      <c r="D47" s="587" t="s">
        <v>304</v>
      </c>
      <c r="E47" s="581"/>
      <c r="F47" s="109" t="s">
        <v>335</v>
      </c>
      <c r="G47" s="576"/>
    </row>
    <row r="48" spans="2:7" x14ac:dyDescent="0.25">
      <c r="B48" s="579"/>
      <c r="C48" s="62"/>
      <c r="D48" s="588"/>
      <c r="E48" s="581"/>
      <c r="F48" s="114" t="s">
        <v>336</v>
      </c>
      <c r="G48" s="576"/>
    </row>
    <row r="49" spans="2:7" x14ac:dyDescent="0.25">
      <c r="B49" s="580"/>
      <c r="C49" s="98" t="s">
        <v>308</v>
      </c>
      <c r="D49" s="118" t="s">
        <v>296</v>
      </c>
      <c r="E49" s="581"/>
      <c r="F49" s="109" t="s">
        <v>337</v>
      </c>
      <c r="G49" s="576"/>
    </row>
    <row r="50" spans="2:7" x14ac:dyDescent="0.25">
      <c r="B50" s="580"/>
      <c r="C50" s="101" t="s">
        <v>309</v>
      </c>
      <c r="D50" s="119" t="s">
        <v>301</v>
      </c>
      <c r="E50" s="581"/>
      <c r="F50" s="114" t="s">
        <v>334</v>
      </c>
      <c r="G50" s="576"/>
    </row>
    <row r="51" spans="2:7" x14ac:dyDescent="0.25">
      <c r="B51" s="580"/>
      <c r="C51" s="64"/>
      <c r="D51" s="590" t="s">
        <v>304</v>
      </c>
      <c r="E51" s="581"/>
      <c r="F51" s="109" t="s">
        <v>338</v>
      </c>
      <c r="G51" s="576"/>
    </row>
    <row r="52" spans="2:7" x14ac:dyDescent="0.25">
      <c r="B52" s="580"/>
      <c r="C52" s="65"/>
      <c r="D52" s="591"/>
      <c r="E52" s="581"/>
      <c r="F52" s="114" t="s">
        <v>336</v>
      </c>
      <c r="G52" s="576"/>
    </row>
    <row r="53" spans="2:7" x14ac:dyDescent="0.25">
      <c r="B53" s="579"/>
      <c r="C53" s="107" t="s">
        <v>316</v>
      </c>
      <c r="D53" s="108" t="s">
        <v>296</v>
      </c>
      <c r="E53" s="581"/>
      <c r="F53" s="109" t="s">
        <v>339</v>
      </c>
      <c r="G53" s="576"/>
    </row>
    <row r="54" spans="2:7" x14ac:dyDescent="0.25">
      <c r="B54" s="579"/>
      <c r="C54" s="107" t="s">
        <v>318</v>
      </c>
      <c r="D54" s="116" t="s">
        <v>301</v>
      </c>
      <c r="E54" s="581"/>
      <c r="F54" s="114" t="s">
        <v>340</v>
      </c>
      <c r="G54" s="576"/>
    </row>
    <row r="55" spans="2:7" x14ac:dyDescent="0.25">
      <c r="B55" s="579"/>
      <c r="C55" s="62"/>
      <c r="D55" s="108" t="s">
        <v>304</v>
      </c>
      <c r="E55" s="581"/>
      <c r="F55" s="109" t="s">
        <v>341</v>
      </c>
      <c r="G55" s="576"/>
    </row>
    <row r="56" spans="2:7" x14ac:dyDescent="0.25">
      <c r="B56" s="579"/>
      <c r="C56" s="62"/>
      <c r="D56" s="67"/>
      <c r="E56" s="581"/>
      <c r="F56" s="114" t="s">
        <v>342</v>
      </c>
      <c r="G56" s="576"/>
    </row>
    <row r="57" spans="2:7" x14ac:dyDescent="0.25">
      <c r="B57" s="579"/>
      <c r="C57" s="569" t="s">
        <v>324</v>
      </c>
      <c r="D57" s="108" t="s">
        <v>296</v>
      </c>
      <c r="E57" s="581"/>
      <c r="F57" s="109" t="s">
        <v>341</v>
      </c>
      <c r="G57" s="576"/>
    </row>
    <row r="58" spans="2:7" x14ac:dyDescent="0.25">
      <c r="B58" s="579"/>
      <c r="C58" s="586"/>
      <c r="D58" s="116" t="s">
        <v>301</v>
      </c>
      <c r="E58" s="581"/>
      <c r="F58" s="114" t="s">
        <v>343</v>
      </c>
      <c r="G58" s="576"/>
    </row>
    <row r="59" spans="2:7" x14ac:dyDescent="0.25">
      <c r="B59" s="579"/>
      <c r="C59" s="586"/>
      <c r="D59" s="587" t="s">
        <v>304</v>
      </c>
      <c r="E59" s="581"/>
      <c r="F59" s="109" t="s">
        <v>344</v>
      </c>
      <c r="G59" s="576"/>
    </row>
    <row r="60" spans="2:7" x14ac:dyDescent="0.25">
      <c r="B60" s="574"/>
      <c r="C60" s="572"/>
      <c r="D60" s="588"/>
      <c r="E60" s="582"/>
      <c r="F60" s="114" t="s">
        <v>345</v>
      </c>
      <c r="G60" s="576"/>
    </row>
    <row r="61" spans="2:7" x14ac:dyDescent="0.25">
      <c r="B61" s="573" t="s">
        <v>346</v>
      </c>
      <c r="C61" s="569" t="s">
        <v>347</v>
      </c>
      <c r="D61" s="569" t="s">
        <v>277</v>
      </c>
      <c r="E61" s="581" t="s">
        <v>297</v>
      </c>
      <c r="F61" s="108" t="s">
        <v>332</v>
      </c>
      <c r="G61" s="575" t="s">
        <v>333</v>
      </c>
    </row>
    <row r="62" spans="2:7" x14ac:dyDescent="0.25">
      <c r="B62" s="579"/>
      <c r="C62" s="572"/>
      <c r="D62" s="572"/>
      <c r="E62" s="581"/>
      <c r="F62" s="116" t="s">
        <v>330</v>
      </c>
      <c r="G62" s="583"/>
    </row>
    <row r="63" spans="2:7" x14ac:dyDescent="0.25">
      <c r="B63" s="579"/>
      <c r="C63" s="107" t="s">
        <v>295</v>
      </c>
      <c r="D63" s="98" t="s">
        <v>348</v>
      </c>
      <c r="E63" s="581"/>
      <c r="F63" s="98" t="s">
        <v>332</v>
      </c>
      <c r="G63" s="576" t="s">
        <v>299</v>
      </c>
    </row>
    <row r="64" spans="2:7" x14ac:dyDescent="0.25">
      <c r="B64" s="579"/>
      <c r="C64" s="107" t="s">
        <v>300</v>
      </c>
      <c r="D64" s="105" t="s">
        <v>301</v>
      </c>
      <c r="E64" s="581"/>
      <c r="F64" s="105" t="s">
        <v>330</v>
      </c>
      <c r="G64" s="576"/>
    </row>
    <row r="65" spans="2:7" x14ac:dyDescent="0.25">
      <c r="B65" s="579"/>
      <c r="C65" s="62"/>
      <c r="D65" s="569" t="s">
        <v>304</v>
      </c>
      <c r="E65" s="581"/>
      <c r="F65" s="98" t="s">
        <v>335</v>
      </c>
      <c r="G65" s="576"/>
    </row>
    <row r="66" spans="2:7" x14ac:dyDescent="0.25">
      <c r="B66" s="579"/>
      <c r="C66" s="62"/>
      <c r="D66" s="572"/>
      <c r="E66" s="581"/>
      <c r="F66" s="105" t="s">
        <v>349</v>
      </c>
      <c r="G66" s="576"/>
    </row>
    <row r="67" spans="2:7" x14ac:dyDescent="0.25">
      <c r="B67" s="580"/>
      <c r="C67" s="98" t="s">
        <v>308</v>
      </c>
      <c r="D67" s="109" t="s">
        <v>296</v>
      </c>
      <c r="E67" s="581"/>
      <c r="F67" s="98" t="s">
        <v>344</v>
      </c>
      <c r="G67" s="576"/>
    </row>
    <row r="68" spans="2:7" x14ac:dyDescent="0.25">
      <c r="B68" s="580"/>
      <c r="C68" s="101" t="s">
        <v>309</v>
      </c>
      <c r="D68" s="114" t="s">
        <v>301</v>
      </c>
      <c r="E68" s="581"/>
      <c r="F68" s="105" t="s">
        <v>350</v>
      </c>
      <c r="G68" s="576"/>
    </row>
    <row r="69" spans="2:7" x14ac:dyDescent="0.25">
      <c r="B69" s="580"/>
      <c r="C69" s="64"/>
      <c r="D69" s="584" t="s">
        <v>304</v>
      </c>
      <c r="E69" s="581"/>
      <c r="F69" s="98" t="s">
        <v>351</v>
      </c>
      <c r="G69" s="576"/>
    </row>
    <row r="70" spans="2:7" x14ac:dyDescent="0.25">
      <c r="B70" s="580"/>
      <c r="C70" s="65"/>
      <c r="D70" s="585"/>
      <c r="E70" s="581"/>
      <c r="F70" s="105" t="s">
        <v>352</v>
      </c>
      <c r="G70" s="576"/>
    </row>
    <row r="71" spans="2:7" x14ac:dyDescent="0.25">
      <c r="B71" s="579"/>
      <c r="C71" s="107" t="s">
        <v>316</v>
      </c>
      <c r="D71" s="98" t="s">
        <v>348</v>
      </c>
      <c r="E71" s="581"/>
      <c r="F71" s="98" t="s">
        <v>335</v>
      </c>
      <c r="G71" s="576"/>
    </row>
    <row r="72" spans="2:7" x14ac:dyDescent="0.25">
      <c r="B72" s="579"/>
      <c r="C72" s="107" t="s">
        <v>318</v>
      </c>
      <c r="D72" s="105" t="s">
        <v>301</v>
      </c>
      <c r="E72" s="581"/>
      <c r="F72" s="105" t="s">
        <v>349</v>
      </c>
      <c r="G72" s="576"/>
    </row>
    <row r="73" spans="2:7" x14ac:dyDescent="0.25">
      <c r="B73" s="579"/>
      <c r="C73" s="62"/>
      <c r="D73" s="569" t="s">
        <v>304</v>
      </c>
      <c r="E73" s="581"/>
      <c r="F73" s="98" t="s">
        <v>353</v>
      </c>
      <c r="G73" s="576"/>
    </row>
    <row r="74" spans="2:7" x14ac:dyDescent="0.25">
      <c r="B74" s="579"/>
      <c r="C74" s="62"/>
      <c r="D74" s="572"/>
      <c r="E74" s="581"/>
      <c r="F74" s="105" t="s">
        <v>354</v>
      </c>
      <c r="G74" s="576"/>
    </row>
    <row r="75" spans="2:7" x14ac:dyDescent="0.25">
      <c r="B75" s="579"/>
      <c r="C75" s="569" t="s">
        <v>324</v>
      </c>
      <c r="D75" s="98" t="s">
        <v>348</v>
      </c>
      <c r="E75" s="581"/>
      <c r="F75" s="98" t="s">
        <v>353</v>
      </c>
      <c r="G75" s="576"/>
    </row>
    <row r="76" spans="2:7" x14ac:dyDescent="0.25">
      <c r="B76" s="579"/>
      <c r="C76" s="586"/>
      <c r="D76" s="105" t="s">
        <v>301</v>
      </c>
      <c r="E76" s="581"/>
      <c r="F76" s="105" t="s">
        <v>354</v>
      </c>
      <c r="G76" s="576"/>
    </row>
    <row r="77" spans="2:7" x14ac:dyDescent="0.25">
      <c r="B77" s="579"/>
      <c r="C77" s="586"/>
      <c r="D77" s="569" t="s">
        <v>304</v>
      </c>
      <c r="E77" s="581"/>
      <c r="F77" s="98" t="s">
        <v>355</v>
      </c>
      <c r="G77" s="576"/>
    </row>
    <row r="78" spans="2:7" x14ac:dyDescent="0.25">
      <c r="B78" s="574"/>
      <c r="C78" s="572"/>
      <c r="D78" s="572"/>
      <c r="E78" s="582"/>
      <c r="F78" s="105" t="s">
        <v>356</v>
      </c>
      <c r="G78" s="583"/>
    </row>
    <row r="79" spans="2:7" x14ac:dyDescent="0.25">
      <c r="B79" s="573" t="s">
        <v>357</v>
      </c>
      <c r="C79" s="98" t="s">
        <v>358</v>
      </c>
      <c r="D79" s="569" t="s">
        <v>359</v>
      </c>
      <c r="E79" s="569" t="s">
        <v>359</v>
      </c>
      <c r="F79" s="98" t="s">
        <v>360</v>
      </c>
      <c r="G79" s="575" t="s">
        <v>361</v>
      </c>
    </row>
    <row r="80" spans="2:7" x14ac:dyDescent="0.25">
      <c r="B80" s="574"/>
      <c r="C80" s="65"/>
      <c r="D80" s="572"/>
      <c r="E80" s="572"/>
      <c r="F80" s="105" t="s">
        <v>362</v>
      </c>
      <c r="G80" s="576"/>
    </row>
    <row r="81" spans="2:7" ht="30.75" customHeight="1" x14ac:dyDescent="0.25">
      <c r="B81" s="573" t="s">
        <v>363</v>
      </c>
      <c r="C81" s="98" t="s">
        <v>358</v>
      </c>
      <c r="D81" s="569" t="s">
        <v>359</v>
      </c>
      <c r="E81" s="569" t="s">
        <v>359</v>
      </c>
      <c r="F81" s="98" t="s">
        <v>364</v>
      </c>
      <c r="G81" s="576"/>
    </row>
    <row r="82" spans="2:7" x14ac:dyDescent="0.25">
      <c r="B82" s="574"/>
      <c r="C82" s="65"/>
      <c r="D82" s="572"/>
      <c r="E82" s="572"/>
      <c r="F82" s="105" t="s">
        <v>315</v>
      </c>
      <c r="G82" s="576"/>
    </row>
    <row r="83" spans="2:7" ht="30.75" customHeight="1" x14ac:dyDescent="0.25">
      <c r="B83" s="573" t="s">
        <v>365</v>
      </c>
      <c r="C83" s="98" t="s">
        <v>358</v>
      </c>
      <c r="D83" s="569" t="s">
        <v>359</v>
      </c>
      <c r="E83" s="569" t="s">
        <v>359</v>
      </c>
      <c r="F83" s="98" t="s">
        <v>364</v>
      </c>
      <c r="G83" s="576"/>
    </row>
    <row r="84" spans="2:7" x14ac:dyDescent="0.25">
      <c r="B84" s="578"/>
      <c r="C84" s="69"/>
      <c r="D84" s="570"/>
      <c r="E84" s="570"/>
      <c r="F84" s="120" t="s">
        <v>315</v>
      </c>
      <c r="G84" s="577"/>
    </row>
    <row r="85" spans="2:7" x14ac:dyDescent="0.25">
      <c r="B85" s="571" t="s">
        <v>366</v>
      </c>
      <c r="C85" s="571"/>
      <c r="D85" s="571"/>
      <c r="E85" s="571"/>
      <c r="F85" s="571"/>
      <c r="G85" s="571"/>
    </row>
    <row r="86" spans="2:7" ht="33.75" customHeight="1" x14ac:dyDescent="0.25">
      <c r="B86" s="32" t="s">
        <v>250</v>
      </c>
      <c r="C86" s="565" t="s">
        <v>367</v>
      </c>
      <c r="D86" s="565"/>
      <c r="E86" s="565"/>
      <c r="F86" s="565"/>
      <c r="G86" s="565"/>
    </row>
    <row r="87" spans="2:7" ht="48.75" customHeight="1" x14ac:dyDescent="0.25">
      <c r="B87" s="32" t="s">
        <v>252</v>
      </c>
      <c r="C87" s="565" t="s">
        <v>368</v>
      </c>
      <c r="D87" s="565"/>
      <c r="E87" s="565"/>
      <c r="F87" s="565"/>
      <c r="G87" s="565"/>
    </row>
    <row r="88" spans="2:7" ht="37.5" customHeight="1" x14ac:dyDescent="0.25">
      <c r="B88" s="32" t="s">
        <v>254</v>
      </c>
      <c r="C88" s="565" t="s">
        <v>369</v>
      </c>
      <c r="D88" s="565"/>
      <c r="E88" s="565"/>
      <c r="F88" s="565"/>
      <c r="G88" s="565"/>
    </row>
    <row r="89" spans="2:7" ht="24.75" customHeight="1" x14ac:dyDescent="0.25">
      <c r="B89" s="32" t="s">
        <v>256</v>
      </c>
      <c r="C89" s="565" t="s">
        <v>370</v>
      </c>
      <c r="D89" s="565"/>
      <c r="E89" s="565"/>
      <c r="F89" s="565"/>
      <c r="G89" s="565"/>
    </row>
  </sheetData>
  <sheetProtection algorithmName="SHA-512" hashValue="LkBA1YWLPzlaJWju01sBUE8YuxmXS55URAeDc7yIsRnUSlzudvBclb7tBZHrYcDK8BeXtSFAngAIH/4TrDRxPg==" saltValue="Onsvd3AKcqAdlYpCwskmzQ==" spinCount="100000" sheet="1" objects="1" scenarios="1"/>
  <mergeCells count="61">
    <mergeCell ref="B2:G2"/>
    <mergeCell ref="B3:G3"/>
    <mergeCell ref="B4:G4"/>
    <mergeCell ref="B6:B14"/>
    <mergeCell ref="C6:C14"/>
    <mergeCell ref="D6:D14"/>
    <mergeCell ref="E6:E12"/>
    <mergeCell ref="E13:E14"/>
    <mergeCell ref="B15:B16"/>
    <mergeCell ref="C15:C16"/>
    <mergeCell ref="D15:D16"/>
    <mergeCell ref="E15:E16"/>
    <mergeCell ref="B17:B18"/>
    <mergeCell ref="C17:C18"/>
    <mergeCell ref="D17:D18"/>
    <mergeCell ref="E17:E18"/>
    <mergeCell ref="B19:B42"/>
    <mergeCell ref="E19:E30"/>
    <mergeCell ref="G19:G42"/>
    <mergeCell ref="D22:D24"/>
    <mergeCell ref="D28:D30"/>
    <mergeCell ref="E31:E42"/>
    <mergeCell ref="D34:D36"/>
    <mergeCell ref="C37:C42"/>
    <mergeCell ref="D40:D42"/>
    <mergeCell ref="B43:B60"/>
    <mergeCell ref="C43:C44"/>
    <mergeCell ref="D43:D44"/>
    <mergeCell ref="E43:E60"/>
    <mergeCell ref="G43:G44"/>
    <mergeCell ref="G45:G60"/>
    <mergeCell ref="D47:D48"/>
    <mergeCell ref="D51:D52"/>
    <mergeCell ref="C57:C60"/>
    <mergeCell ref="D59:D60"/>
    <mergeCell ref="G63:G78"/>
    <mergeCell ref="D65:D66"/>
    <mergeCell ref="D69:D70"/>
    <mergeCell ref="D73:D74"/>
    <mergeCell ref="C75:C78"/>
    <mergeCell ref="C89:G89"/>
    <mergeCell ref="D77:D78"/>
    <mergeCell ref="B79:B80"/>
    <mergeCell ref="D79:D80"/>
    <mergeCell ref="E79:E80"/>
    <mergeCell ref="G79:G84"/>
    <mergeCell ref="B81:B82"/>
    <mergeCell ref="D81:D82"/>
    <mergeCell ref="E81:E82"/>
    <mergeCell ref="B83:B84"/>
    <mergeCell ref="D83:D84"/>
    <mergeCell ref="B61:B78"/>
    <mergeCell ref="C61:C62"/>
    <mergeCell ref="D61:D62"/>
    <mergeCell ref="E61:E78"/>
    <mergeCell ref="G61:G62"/>
    <mergeCell ref="E83:E84"/>
    <mergeCell ref="B85:G85"/>
    <mergeCell ref="C86:G86"/>
    <mergeCell ref="C87:G87"/>
    <mergeCell ref="C88:G88"/>
  </mergeCells>
  <pageMargins left="0.7" right="0.7" top="0.75" bottom="0.75" header="0.3" footer="0.3"/>
  <pageSetup scale="4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3F52C-2A70-4B60-925E-0374F1090CB1}">
  <sheetPr>
    <tabColor rgb="FFFFFF00"/>
  </sheetPr>
  <dimension ref="B2:G64"/>
  <sheetViews>
    <sheetView view="pageBreakPreview" zoomScale="60" zoomScaleNormal="100" workbookViewId="0"/>
  </sheetViews>
  <sheetFormatPr defaultColWidth="9.140625" defaultRowHeight="15" x14ac:dyDescent="0.25"/>
  <cols>
    <col min="1" max="1" width="9.140625" style="33"/>
    <col min="2" max="2" width="21.28515625" style="33" customWidth="1"/>
    <col min="3" max="3" width="20.85546875" style="33" customWidth="1"/>
    <col min="4" max="4" width="18.85546875" style="33" customWidth="1"/>
    <col min="5" max="5" width="27" style="33" customWidth="1"/>
    <col min="6" max="6" width="22" style="33" bestFit="1" customWidth="1"/>
    <col min="7" max="7" width="19" style="33" bestFit="1" customWidth="1"/>
    <col min="8" max="16384" width="9.140625" style="33"/>
  </cols>
  <sheetData>
    <row r="2" spans="2:7" x14ac:dyDescent="0.25">
      <c r="B2" s="561" t="s">
        <v>371</v>
      </c>
      <c r="C2" s="561"/>
      <c r="D2" s="561"/>
      <c r="E2" s="561"/>
      <c r="F2" s="561"/>
      <c r="G2" s="561"/>
    </row>
    <row r="3" spans="2:7" x14ac:dyDescent="0.25">
      <c r="B3" s="561" t="s">
        <v>372</v>
      </c>
      <c r="C3" s="561"/>
      <c r="D3" s="561"/>
      <c r="E3" s="561"/>
      <c r="F3" s="561"/>
      <c r="G3" s="561"/>
    </row>
    <row r="4" spans="2:7" ht="36.75" customHeight="1" x14ac:dyDescent="0.25">
      <c r="B4" s="25" t="s">
        <v>373</v>
      </c>
      <c r="C4" s="34" t="s">
        <v>374</v>
      </c>
      <c r="D4" s="34" t="s">
        <v>375</v>
      </c>
      <c r="E4" s="34" t="s">
        <v>376</v>
      </c>
      <c r="F4" s="34" t="s">
        <v>377</v>
      </c>
      <c r="G4" s="35" t="s">
        <v>378</v>
      </c>
    </row>
    <row r="5" spans="2:7" x14ac:dyDescent="0.25">
      <c r="B5" s="573" t="s">
        <v>379</v>
      </c>
      <c r="C5" s="589" t="s">
        <v>380</v>
      </c>
      <c r="D5" s="589" t="s">
        <v>277</v>
      </c>
      <c r="E5" s="594" t="s">
        <v>293</v>
      </c>
      <c r="F5" s="70"/>
      <c r="G5" s="71"/>
    </row>
    <row r="6" spans="2:7" x14ac:dyDescent="0.25">
      <c r="B6" s="579"/>
      <c r="C6" s="581"/>
      <c r="D6" s="581"/>
      <c r="E6" s="595"/>
      <c r="F6" s="72"/>
      <c r="G6" s="73"/>
    </row>
    <row r="7" spans="2:7" ht="17.25" x14ac:dyDescent="0.25">
      <c r="B7" s="579"/>
      <c r="C7" s="581"/>
      <c r="D7" s="581"/>
      <c r="E7" s="595"/>
      <c r="F7" s="112" t="s">
        <v>284</v>
      </c>
      <c r="G7" s="73"/>
    </row>
    <row r="8" spans="2:7" x14ac:dyDescent="0.25">
      <c r="B8" s="579"/>
      <c r="C8" s="581"/>
      <c r="D8" s="581"/>
      <c r="E8" s="595"/>
      <c r="F8" s="112" t="s">
        <v>381</v>
      </c>
      <c r="G8" s="73"/>
    </row>
    <row r="9" spans="2:7" x14ac:dyDescent="0.25">
      <c r="B9" s="579"/>
      <c r="C9" s="581"/>
      <c r="D9" s="581"/>
      <c r="E9" s="595"/>
      <c r="F9" s="72"/>
      <c r="G9" s="121" t="s">
        <v>280</v>
      </c>
    </row>
    <row r="10" spans="2:7" x14ac:dyDescent="0.25">
      <c r="B10" s="579"/>
      <c r="C10" s="581"/>
      <c r="D10" s="581"/>
      <c r="E10" s="595"/>
      <c r="F10" s="72"/>
      <c r="G10" s="121" t="s">
        <v>205</v>
      </c>
    </row>
    <row r="11" spans="2:7" x14ac:dyDescent="0.25">
      <c r="B11" s="579"/>
      <c r="C11" s="581"/>
      <c r="D11" s="581"/>
      <c r="E11" s="596"/>
      <c r="F11" s="74"/>
      <c r="G11" s="121" t="s">
        <v>282</v>
      </c>
    </row>
    <row r="12" spans="2:7" ht="17.25" x14ac:dyDescent="0.25">
      <c r="B12" s="579"/>
      <c r="C12" s="581"/>
      <c r="D12" s="581"/>
      <c r="E12" s="589" t="s">
        <v>382</v>
      </c>
      <c r="F12" s="102" t="s">
        <v>284</v>
      </c>
      <c r="G12" s="122" t="s">
        <v>205</v>
      </c>
    </row>
    <row r="13" spans="2:7" x14ac:dyDescent="0.25">
      <c r="B13" s="574"/>
      <c r="C13" s="582"/>
      <c r="D13" s="582"/>
      <c r="E13" s="582"/>
      <c r="F13" s="103" t="s">
        <v>281</v>
      </c>
      <c r="G13" s="122" t="s">
        <v>285</v>
      </c>
    </row>
    <row r="14" spans="2:7" ht="30.75" customHeight="1" x14ac:dyDescent="0.25">
      <c r="B14" s="573" t="s">
        <v>383</v>
      </c>
      <c r="C14" s="589" t="s">
        <v>384</v>
      </c>
      <c r="D14" s="589" t="s">
        <v>277</v>
      </c>
      <c r="E14" s="589" t="s">
        <v>288</v>
      </c>
      <c r="F14" s="99" t="s">
        <v>289</v>
      </c>
      <c r="G14" s="122" t="s">
        <v>205</v>
      </c>
    </row>
    <row r="15" spans="2:7" x14ac:dyDescent="0.25">
      <c r="B15" s="574"/>
      <c r="C15" s="582"/>
      <c r="D15" s="582"/>
      <c r="E15" s="582"/>
      <c r="F15" s="103" t="s">
        <v>291</v>
      </c>
      <c r="G15" s="122" t="s">
        <v>290</v>
      </c>
    </row>
    <row r="16" spans="2:7" ht="30.75" customHeight="1" x14ac:dyDescent="0.25">
      <c r="B16" s="573" t="s">
        <v>385</v>
      </c>
      <c r="C16" s="104" t="s">
        <v>386</v>
      </c>
      <c r="D16" s="589" t="s">
        <v>277</v>
      </c>
      <c r="E16" s="104" t="s">
        <v>293</v>
      </c>
      <c r="F16" s="99" t="s">
        <v>289</v>
      </c>
      <c r="G16" s="75"/>
    </row>
    <row r="17" spans="2:7" x14ac:dyDescent="0.25">
      <c r="B17" s="574"/>
      <c r="C17" s="74"/>
      <c r="D17" s="582"/>
      <c r="E17" s="74"/>
      <c r="F17" s="103" t="s">
        <v>387</v>
      </c>
      <c r="G17" s="76"/>
    </row>
    <row r="18" spans="2:7" ht="17.25" x14ac:dyDescent="0.25">
      <c r="B18" s="573" t="s">
        <v>379</v>
      </c>
      <c r="C18" s="89" t="s">
        <v>295</v>
      </c>
      <c r="D18" s="104" t="s">
        <v>296</v>
      </c>
      <c r="E18" s="589" t="s">
        <v>297</v>
      </c>
      <c r="F18" s="104" t="s">
        <v>305</v>
      </c>
      <c r="G18" s="598" t="s">
        <v>299</v>
      </c>
    </row>
    <row r="19" spans="2:7" ht="17.25" x14ac:dyDescent="0.25">
      <c r="B19" s="579"/>
      <c r="C19" s="89" t="s">
        <v>300</v>
      </c>
      <c r="D19" s="112" t="s">
        <v>301</v>
      </c>
      <c r="E19" s="581"/>
      <c r="F19" s="112" t="s">
        <v>314</v>
      </c>
      <c r="G19" s="598"/>
    </row>
    <row r="20" spans="2:7" x14ac:dyDescent="0.25">
      <c r="B20" s="579"/>
      <c r="C20" s="63"/>
      <c r="D20" s="74"/>
      <c r="E20" s="582"/>
      <c r="F20" s="106" t="s">
        <v>388</v>
      </c>
      <c r="G20" s="598"/>
    </row>
    <row r="21" spans="2:7" ht="17.25" x14ac:dyDescent="0.25">
      <c r="B21" s="579"/>
      <c r="C21" s="63"/>
      <c r="D21" s="589" t="s">
        <v>304</v>
      </c>
      <c r="E21" s="589" t="s">
        <v>297</v>
      </c>
      <c r="F21" s="104" t="s">
        <v>313</v>
      </c>
      <c r="G21" s="598"/>
    </row>
    <row r="22" spans="2:7" ht="17.25" x14ac:dyDescent="0.25">
      <c r="B22" s="579"/>
      <c r="C22" s="63"/>
      <c r="D22" s="581"/>
      <c r="E22" s="581"/>
      <c r="F22" s="112" t="s">
        <v>389</v>
      </c>
      <c r="G22" s="598"/>
    </row>
    <row r="23" spans="2:7" x14ac:dyDescent="0.25">
      <c r="B23" s="579"/>
      <c r="C23" s="63"/>
      <c r="D23" s="582"/>
      <c r="E23" s="582"/>
      <c r="F23" s="106" t="s">
        <v>334</v>
      </c>
      <c r="G23" s="598"/>
    </row>
    <row r="24" spans="2:7" ht="17.25" x14ac:dyDescent="0.25">
      <c r="B24" s="580"/>
      <c r="C24" s="104" t="s">
        <v>308</v>
      </c>
      <c r="D24" s="123" t="s">
        <v>296</v>
      </c>
      <c r="E24" s="589" t="s">
        <v>297</v>
      </c>
      <c r="F24" s="104" t="s">
        <v>390</v>
      </c>
      <c r="G24" s="598"/>
    </row>
    <row r="25" spans="2:7" ht="17.25" x14ac:dyDescent="0.25">
      <c r="B25" s="580"/>
      <c r="C25" s="112" t="s">
        <v>309</v>
      </c>
      <c r="D25" s="115" t="s">
        <v>301</v>
      </c>
      <c r="E25" s="581"/>
      <c r="F25" s="112" t="s">
        <v>319</v>
      </c>
      <c r="G25" s="598"/>
    </row>
    <row r="26" spans="2:7" x14ac:dyDescent="0.25">
      <c r="B26" s="580"/>
      <c r="C26" s="72"/>
      <c r="D26" s="77"/>
      <c r="E26" s="582"/>
      <c r="F26" s="106" t="s">
        <v>343</v>
      </c>
      <c r="G26" s="598"/>
    </row>
    <row r="27" spans="2:7" ht="17.25" x14ac:dyDescent="0.25">
      <c r="B27" s="580"/>
      <c r="C27" s="72"/>
      <c r="D27" s="123" t="s">
        <v>304</v>
      </c>
      <c r="E27" s="589" t="s">
        <v>297</v>
      </c>
      <c r="F27" s="104" t="s">
        <v>391</v>
      </c>
      <c r="G27" s="598"/>
    </row>
    <row r="28" spans="2:7" ht="17.25" x14ac:dyDescent="0.25">
      <c r="B28" s="580"/>
      <c r="C28" s="72"/>
      <c r="D28" s="78"/>
      <c r="E28" s="581"/>
      <c r="F28" s="112" t="s">
        <v>326</v>
      </c>
      <c r="G28" s="598"/>
    </row>
    <row r="29" spans="2:7" x14ac:dyDescent="0.25">
      <c r="B29" s="580"/>
      <c r="C29" s="74"/>
      <c r="D29" s="77"/>
      <c r="E29" s="582"/>
      <c r="F29" s="106" t="s">
        <v>345</v>
      </c>
      <c r="G29" s="598"/>
    </row>
    <row r="30" spans="2:7" ht="17.25" x14ac:dyDescent="0.25">
      <c r="B30" s="579"/>
      <c r="C30" s="581" t="s">
        <v>392</v>
      </c>
      <c r="D30" s="104" t="s">
        <v>296</v>
      </c>
      <c r="E30" s="589" t="s">
        <v>297</v>
      </c>
      <c r="F30" s="104" t="s">
        <v>328</v>
      </c>
      <c r="G30" s="598"/>
    </row>
    <row r="31" spans="2:7" ht="17.25" x14ac:dyDescent="0.25">
      <c r="B31" s="579"/>
      <c r="C31" s="581"/>
      <c r="D31" s="112" t="s">
        <v>301</v>
      </c>
      <c r="E31" s="581"/>
      <c r="F31" s="112" t="s">
        <v>393</v>
      </c>
      <c r="G31" s="598"/>
    </row>
    <row r="32" spans="2:7" x14ac:dyDescent="0.25">
      <c r="B32" s="579"/>
      <c r="C32" s="581"/>
      <c r="D32" s="74"/>
      <c r="E32" s="582"/>
      <c r="F32" s="106" t="s">
        <v>323</v>
      </c>
      <c r="G32" s="598"/>
    </row>
    <row r="33" spans="2:7" ht="17.25" x14ac:dyDescent="0.25">
      <c r="B33" s="579"/>
      <c r="C33" s="581"/>
      <c r="D33" s="589" t="s">
        <v>304</v>
      </c>
      <c r="E33" s="589" t="s">
        <v>297</v>
      </c>
      <c r="F33" s="104" t="s">
        <v>394</v>
      </c>
      <c r="G33" s="598"/>
    </row>
    <row r="34" spans="2:7" ht="17.25" x14ac:dyDescent="0.25">
      <c r="B34" s="579"/>
      <c r="C34" s="581"/>
      <c r="D34" s="581"/>
      <c r="E34" s="581"/>
      <c r="F34" s="112" t="s">
        <v>395</v>
      </c>
      <c r="G34" s="598"/>
    </row>
    <row r="35" spans="2:7" x14ac:dyDescent="0.25">
      <c r="B35" s="574"/>
      <c r="C35" s="582"/>
      <c r="D35" s="582"/>
      <c r="E35" s="582"/>
      <c r="F35" s="106" t="s">
        <v>330</v>
      </c>
      <c r="G35" s="602"/>
    </row>
    <row r="36" spans="2:7" ht="17.25" x14ac:dyDescent="0.25">
      <c r="B36" s="573" t="s">
        <v>396</v>
      </c>
      <c r="C36" s="589" t="s">
        <v>386</v>
      </c>
      <c r="D36" s="589" t="s">
        <v>277</v>
      </c>
      <c r="E36" s="589" t="s">
        <v>293</v>
      </c>
      <c r="F36" s="104" t="s">
        <v>397</v>
      </c>
      <c r="G36" s="121" t="s">
        <v>282</v>
      </c>
    </row>
    <row r="37" spans="2:7" x14ac:dyDescent="0.25">
      <c r="B37" s="579"/>
      <c r="C37" s="581"/>
      <c r="D37" s="581"/>
      <c r="E37" s="581"/>
      <c r="F37" s="112" t="s">
        <v>398</v>
      </c>
      <c r="G37" s="121" t="s">
        <v>205</v>
      </c>
    </row>
    <row r="38" spans="2:7" x14ac:dyDescent="0.25">
      <c r="B38" s="579"/>
      <c r="C38" s="581"/>
      <c r="D38" s="581"/>
      <c r="E38" s="581"/>
      <c r="F38" s="72"/>
      <c r="G38" s="121" t="s">
        <v>280</v>
      </c>
    </row>
    <row r="39" spans="2:7" x14ac:dyDescent="0.25">
      <c r="B39" s="579"/>
      <c r="C39" s="581"/>
      <c r="D39" s="581"/>
      <c r="E39" s="581"/>
      <c r="F39" s="72"/>
      <c r="G39" s="121" t="s">
        <v>205</v>
      </c>
    </row>
    <row r="40" spans="2:7" x14ac:dyDescent="0.25">
      <c r="B40" s="579"/>
      <c r="C40" s="581"/>
      <c r="D40" s="581"/>
      <c r="E40" s="581"/>
      <c r="F40" s="72"/>
      <c r="G40" s="121" t="s">
        <v>290</v>
      </c>
    </row>
    <row r="41" spans="2:7" x14ac:dyDescent="0.25">
      <c r="B41" s="579"/>
      <c r="C41" s="581"/>
      <c r="D41" s="581"/>
      <c r="E41" s="581"/>
      <c r="F41" s="72"/>
      <c r="G41" s="121" t="s">
        <v>205</v>
      </c>
    </row>
    <row r="42" spans="2:7" x14ac:dyDescent="0.25">
      <c r="B42" s="579"/>
      <c r="C42" s="581"/>
      <c r="D42" s="582"/>
      <c r="E42" s="582"/>
      <c r="F42" s="74"/>
      <c r="G42" s="121" t="s">
        <v>399</v>
      </c>
    </row>
    <row r="43" spans="2:7" ht="17.25" x14ac:dyDescent="0.25">
      <c r="B43" s="579"/>
      <c r="C43" s="581"/>
      <c r="D43" s="589" t="s">
        <v>277</v>
      </c>
      <c r="E43" s="589" t="s">
        <v>382</v>
      </c>
      <c r="F43" s="104" t="s">
        <v>400</v>
      </c>
      <c r="G43" s="73"/>
    </row>
    <row r="44" spans="2:7" x14ac:dyDescent="0.25">
      <c r="B44" s="574"/>
      <c r="C44" s="582"/>
      <c r="D44" s="582"/>
      <c r="E44" s="582"/>
      <c r="F44" s="106" t="s">
        <v>401</v>
      </c>
      <c r="G44" s="73"/>
    </row>
    <row r="45" spans="2:7" ht="30.75" customHeight="1" x14ac:dyDescent="0.25">
      <c r="B45" s="573" t="s">
        <v>402</v>
      </c>
      <c r="C45" s="589" t="s">
        <v>403</v>
      </c>
      <c r="D45" s="589" t="s">
        <v>277</v>
      </c>
      <c r="E45" s="589" t="s">
        <v>288</v>
      </c>
      <c r="F45" s="104" t="s">
        <v>404</v>
      </c>
      <c r="G45" s="73"/>
    </row>
    <row r="46" spans="2:7" x14ac:dyDescent="0.25">
      <c r="B46" s="574"/>
      <c r="C46" s="582"/>
      <c r="D46" s="582"/>
      <c r="E46" s="582"/>
      <c r="F46" s="106" t="s">
        <v>405</v>
      </c>
      <c r="G46" s="73"/>
    </row>
    <row r="47" spans="2:7" ht="30.75" customHeight="1" x14ac:dyDescent="0.25">
      <c r="B47" s="573" t="s">
        <v>406</v>
      </c>
      <c r="C47" s="589" t="s">
        <v>386</v>
      </c>
      <c r="D47" s="589" t="s">
        <v>277</v>
      </c>
      <c r="E47" s="589" t="s">
        <v>293</v>
      </c>
      <c r="F47" s="104" t="s">
        <v>404</v>
      </c>
      <c r="G47" s="73"/>
    </row>
    <row r="48" spans="2:7" x14ac:dyDescent="0.25">
      <c r="B48" s="574"/>
      <c r="C48" s="582"/>
      <c r="D48" s="582"/>
      <c r="E48" s="582"/>
      <c r="F48" s="106" t="s">
        <v>407</v>
      </c>
      <c r="G48" s="73"/>
    </row>
    <row r="49" spans="2:7" ht="18.75" x14ac:dyDescent="0.25">
      <c r="B49" s="573" t="s">
        <v>396</v>
      </c>
      <c r="C49" s="89" t="s">
        <v>295</v>
      </c>
      <c r="D49" s="589" t="s">
        <v>277</v>
      </c>
      <c r="E49" s="104" t="s">
        <v>408</v>
      </c>
      <c r="F49" s="104" t="s">
        <v>409</v>
      </c>
      <c r="G49" s="597" t="s">
        <v>299</v>
      </c>
    </row>
    <row r="50" spans="2:7" ht="30" x14ac:dyDescent="0.25">
      <c r="B50" s="579"/>
      <c r="C50" s="89" t="s">
        <v>410</v>
      </c>
      <c r="D50" s="581"/>
      <c r="E50" s="106" t="s">
        <v>411</v>
      </c>
      <c r="F50" s="106" t="s">
        <v>412</v>
      </c>
      <c r="G50" s="598"/>
    </row>
    <row r="51" spans="2:7" ht="18" x14ac:dyDescent="0.25">
      <c r="B51" s="579"/>
      <c r="C51" s="63"/>
      <c r="D51" s="582"/>
      <c r="E51" s="92" t="s">
        <v>413</v>
      </c>
      <c r="F51" s="92" t="s">
        <v>414</v>
      </c>
      <c r="G51" s="598"/>
    </row>
    <row r="52" spans="2:7" ht="18.75" x14ac:dyDescent="0.25">
      <c r="B52" s="580"/>
      <c r="C52" s="104" t="s">
        <v>308</v>
      </c>
      <c r="D52" s="600" t="s">
        <v>277</v>
      </c>
      <c r="E52" s="589" t="s">
        <v>415</v>
      </c>
      <c r="F52" s="104" t="s">
        <v>416</v>
      </c>
      <c r="G52" s="598"/>
    </row>
    <row r="53" spans="2:7" ht="30" x14ac:dyDescent="0.25">
      <c r="B53" s="580"/>
      <c r="C53" s="112" t="s">
        <v>417</v>
      </c>
      <c r="D53" s="592"/>
      <c r="E53" s="581"/>
      <c r="F53" s="112" t="s">
        <v>418</v>
      </c>
      <c r="G53" s="598"/>
    </row>
    <row r="54" spans="2:7" x14ac:dyDescent="0.25">
      <c r="B54" s="580"/>
      <c r="C54" s="112" t="s">
        <v>205</v>
      </c>
      <c r="D54" s="592"/>
      <c r="E54" s="582"/>
      <c r="F54" s="74"/>
      <c r="G54" s="598"/>
    </row>
    <row r="55" spans="2:7" ht="18" x14ac:dyDescent="0.25">
      <c r="B55" s="580"/>
      <c r="C55" s="74"/>
      <c r="D55" s="593"/>
      <c r="E55" s="92" t="s">
        <v>413</v>
      </c>
      <c r="F55" s="92" t="s">
        <v>419</v>
      </c>
      <c r="G55" s="598"/>
    </row>
    <row r="56" spans="2:7" ht="18" x14ac:dyDescent="0.25">
      <c r="B56" s="579"/>
      <c r="C56" s="581" t="s">
        <v>420</v>
      </c>
      <c r="D56" s="589" t="s">
        <v>277</v>
      </c>
      <c r="E56" s="104" t="s">
        <v>408</v>
      </c>
      <c r="F56" s="104" t="s">
        <v>421</v>
      </c>
      <c r="G56" s="598"/>
    </row>
    <row r="57" spans="2:7" x14ac:dyDescent="0.25">
      <c r="B57" s="579"/>
      <c r="C57" s="581"/>
      <c r="D57" s="581"/>
      <c r="E57" s="106" t="s">
        <v>411</v>
      </c>
      <c r="F57" s="74"/>
      <c r="G57" s="598"/>
    </row>
    <row r="58" spans="2:7" ht="18" x14ac:dyDescent="0.25">
      <c r="B58" s="579"/>
      <c r="C58" s="581"/>
      <c r="D58" s="581"/>
      <c r="E58" s="104" t="s">
        <v>422</v>
      </c>
      <c r="F58" s="104" t="s">
        <v>419</v>
      </c>
      <c r="G58" s="598"/>
    </row>
    <row r="59" spans="2:7" x14ac:dyDescent="0.25">
      <c r="B59" s="578"/>
      <c r="C59" s="601"/>
      <c r="D59" s="601"/>
      <c r="E59" s="124" t="s">
        <v>411</v>
      </c>
      <c r="F59" s="79"/>
      <c r="G59" s="599"/>
    </row>
    <row r="60" spans="2:7" x14ac:dyDescent="0.25">
      <c r="B60" s="565" t="s">
        <v>423</v>
      </c>
      <c r="C60" s="565"/>
      <c r="D60" s="565"/>
      <c r="E60" s="565"/>
      <c r="F60" s="565"/>
      <c r="G60" s="565"/>
    </row>
    <row r="61" spans="2:7" ht="44.25" customHeight="1" x14ac:dyDescent="0.25">
      <c r="B61" s="32" t="s">
        <v>250</v>
      </c>
      <c r="C61" s="565" t="s">
        <v>367</v>
      </c>
      <c r="D61" s="565"/>
      <c r="E61" s="565"/>
      <c r="F61" s="565"/>
      <c r="G61" s="565"/>
    </row>
    <row r="62" spans="2:7" ht="44.25" customHeight="1" x14ac:dyDescent="0.25">
      <c r="B62" s="32" t="s">
        <v>252</v>
      </c>
      <c r="C62" s="565" t="s">
        <v>424</v>
      </c>
      <c r="D62" s="565"/>
      <c r="E62" s="565"/>
      <c r="F62" s="565"/>
      <c r="G62" s="565"/>
    </row>
    <row r="63" spans="2:7" ht="44.25" customHeight="1" x14ac:dyDescent="0.25">
      <c r="B63" s="32" t="s">
        <v>254</v>
      </c>
      <c r="C63" s="565" t="s">
        <v>425</v>
      </c>
      <c r="D63" s="565"/>
      <c r="E63" s="565"/>
      <c r="F63" s="565"/>
      <c r="G63" s="565"/>
    </row>
    <row r="64" spans="2:7" ht="44.25" customHeight="1" x14ac:dyDescent="0.25">
      <c r="B64" s="32" t="s">
        <v>256</v>
      </c>
      <c r="C64" s="565" t="s">
        <v>370</v>
      </c>
      <c r="D64" s="565"/>
      <c r="E64" s="565"/>
      <c r="F64" s="565"/>
      <c r="G64" s="565"/>
    </row>
  </sheetData>
  <sheetProtection algorithmName="SHA-512" hashValue="2OAkpPfaj018YtQmyarhlxqrT5MUYx/AHpj089zOrhV5S6sySDjQIZH7dXJFnfjkDPySVVJSSIjGeyc5l0LnYw==" saltValue="5bOsrGz3ggmCVA5FCDnpHg==" spinCount="100000" sheet="1" objects="1" scenarios="1"/>
  <mergeCells count="50">
    <mergeCell ref="B2:G2"/>
    <mergeCell ref="B3:G3"/>
    <mergeCell ref="B5:B13"/>
    <mergeCell ref="C5:C13"/>
    <mergeCell ref="D5:D13"/>
    <mergeCell ref="E5:E11"/>
    <mergeCell ref="E12:E13"/>
    <mergeCell ref="B14:B15"/>
    <mergeCell ref="C14:C15"/>
    <mergeCell ref="D14:D15"/>
    <mergeCell ref="E14:E15"/>
    <mergeCell ref="B16:B17"/>
    <mergeCell ref="D16:D17"/>
    <mergeCell ref="G18:G35"/>
    <mergeCell ref="D21:D23"/>
    <mergeCell ref="E21:E23"/>
    <mergeCell ref="E24:E26"/>
    <mergeCell ref="E27:E29"/>
    <mergeCell ref="E30:E32"/>
    <mergeCell ref="D33:D35"/>
    <mergeCell ref="E33:E35"/>
    <mergeCell ref="B18:B35"/>
    <mergeCell ref="E18:E20"/>
    <mergeCell ref="C30:C35"/>
    <mergeCell ref="B45:B46"/>
    <mergeCell ref="C45:C46"/>
    <mergeCell ref="D45:D46"/>
    <mergeCell ref="E45:E46"/>
    <mergeCell ref="B36:B44"/>
    <mergeCell ref="C36:C44"/>
    <mergeCell ref="D36:D42"/>
    <mergeCell ref="E36:E42"/>
    <mergeCell ref="D43:D44"/>
    <mergeCell ref="E43:E44"/>
    <mergeCell ref="B47:B48"/>
    <mergeCell ref="C47:C48"/>
    <mergeCell ref="D47:D48"/>
    <mergeCell ref="E47:E48"/>
    <mergeCell ref="B49:B59"/>
    <mergeCell ref="D49:D51"/>
    <mergeCell ref="G49:G59"/>
    <mergeCell ref="D52:D55"/>
    <mergeCell ref="E52:E54"/>
    <mergeCell ref="C56:C59"/>
    <mergeCell ref="D56:D59"/>
    <mergeCell ref="B60:G60"/>
    <mergeCell ref="C61:G61"/>
    <mergeCell ref="C62:G62"/>
    <mergeCell ref="C63:G63"/>
    <mergeCell ref="C64:G64"/>
  </mergeCells>
  <pageMargins left="0.7" right="0.7" top="0.75" bottom="0.75" header="0.3" footer="0.3"/>
  <pageSetup scale="5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CCF0C-38C6-431F-BCE6-57A1A00F1A97}">
  <sheetPr>
    <tabColor rgb="FFFFFF00"/>
  </sheetPr>
  <dimension ref="B2:G42"/>
  <sheetViews>
    <sheetView view="pageBreakPreview" zoomScale="60" zoomScaleNormal="100" workbookViewId="0"/>
  </sheetViews>
  <sheetFormatPr defaultColWidth="9.140625" defaultRowHeight="15" x14ac:dyDescent="0.25"/>
  <cols>
    <col min="1" max="1" width="9.140625" style="33"/>
    <col min="2" max="2" width="22.85546875" style="33" customWidth="1"/>
    <col min="3" max="3" width="24.42578125" style="33" bestFit="1" customWidth="1"/>
    <col min="4" max="4" width="13.7109375" style="33" customWidth="1"/>
    <col min="5" max="6" width="22.85546875" style="33" customWidth="1"/>
    <col min="7" max="7" width="19.7109375" style="33" customWidth="1"/>
    <col min="8" max="16384" width="9.140625" style="33"/>
  </cols>
  <sheetData>
    <row r="2" spans="2:7" x14ac:dyDescent="0.25">
      <c r="B2" s="561" t="s">
        <v>426</v>
      </c>
      <c r="C2" s="561"/>
      <c r="D2" s="561"/>
      <c r="E2" s="561"/>
      <c r="F2" s="561"/>
      <c r="G2" s="561"/>
    </row>
    <row r="3" spans="2:7" x14ac:dyDescent="0.25">
      <c r="B3" s="561" t="s">
        <v>427</v>
      </c>
      <c r="C3" s="561"/>
      <c r="D3" s="561"/>
      <c r="E3" s="561"/>
      <c r="F3" s="561"/>
      <c r="G3" s="561"/>
    </row>
    <row r="4" spans="2:7" s="39" customFormat="1" ht="17.25" x14ac:dyDescent="0.25">
      <c r="B4" s="36" t="s">
        <v>269</v>
      </c>
      <c r="C4" s="37" t="s">
        <v>270</v>
      </c>
      <c r="D4" s="37" t="s">
        <v>428</v>
      </c>
      <c r="E4" s="37" t="s">
        <v>429</v>
      </c>
      <c r="F4" s="37" t="s">
        <v>430</v>
      </c>
      <c r="G4" s="38" t="s">
        <v>431</v>
      </c>
    </row>
    <row r="5" spans="2:7" x14ac:dyDescent="0.25">
      <c r="B5" s="573" t="s">
        <v>432</v>
      </c>
      <c r="C5" s="589" t="s">
        <v>433</v>
      </c>
      <c r="D5" s="589" t="s">
        <v>434</v>
      </c>
      <c r="E5" s="92" t="s">
        <v>435</v>
      </c>
      <c r="F5" s="92" t="s">
        <v>436</v>
      </c>
      <c r="G5" s="597" t="s">
        <v>437</v>
      </c>
    </row>
    <row r="6" spans="2:7" x14ac:dyDescent="0.25">
      <c r="B6" s="579"/>
      <c r="C6" s="582"/>
      <c r="D6" s="581"/>
      <c r="E6" s="92" t="s">
        <v>438</v>
      </c>
      <c r="F6" s="92" t="s">
        <v>439</v>
      </c>
      <c r="G6" s="598"/>
    </row>
    <row r="7" spans="2:7" x14ac:dyDescent="0.25">
      <c r="B7" s="579"/>
      <c r="C7" s="589" t="s">
        <v>440</v>
      </c>
      <c r="D7" s="581"/>
      <c r="E7" s="92" t="s">
        <v>435</v>
      </c>
      <c r="F7" s="92" t="s">
        <v>436</v>
      </c>
      <c r="G7" s="598"/>
    </row>
    <row r="8" spans="2:7" x14ac:dyDescent="0.25">
      <c r="B8" s="574"/>
      <c r="C8" s="582"/>
      <c r="D8" s="582"/>
      <c r="E8" s="92" t="s">
        <v>441</v>
      </c>
      <c r="F8" s="92" t="s">
        <v>442</v>
      </c>
      <c r="G8" s="598"/>
    </row>
    <row r="9" spans="2:7" ht="45.75" customHeight="1" x14ac:dyDescent="0.25">
      <c r="B9" s="573" t="s">
        <v>443</v>
      </c>
      <c r="C9" s="589" t="s">
        <v>444</v>
      </c>
      <c r="D9" s="589" t="s">
        <v>434</v>
      </c>
      <c r="E9" s="594" t="s">
        <v>445</v>
      </c>
      <c r="F9" s="600"/>
      <c r="G9" s="598"/>
    </row>
    <row r="10" spans="2:7" ht="91.5" customHeight="1" x14ac:dyDescent="0.25">
      <c r="B10" s="579"/>
      <c r="C10" s="581"/>
      <c r="D10" s="582"/>
      <c r="E10" s="595"/>
      <c r="F10" s="592"/>
      <c r="G10" s="598"/>
    </row>
    <row r="11" spans="2:7" x14ac:dyDescent="0.25">
      <c r="B11" s="573" t="s">
        <v>446</v>
      </c>
      <c r="C11" s="589" t="s">
        <v>447</v>
      </c>
      <c r="D11" s="589" t="s">
        <v>448</v>
      </c>
      <c r="E11" s="92" t="s">
        <v>449</v>
      </c>
      <c r="F11" s="92" t="s">
        <v>450</v>
      </c>
      <c r="G11" s="598"/>
    </row>
    <row r="12" spans="2:7" x14ac:dyDescent="0.25">
      <c r="B12" s="579"/>
      <c r="C12" s="582"/>
      <c r="D12" s="581"/>
      <c r="E12" s="92" t="s">
        <v>451</v>
      </c>
      <c r="F12" s="92" t="s">
        <v>452</v>
      </c>
      <c r="G12" s="598"/>
    </row>
    <row r="13" spans="2:7" x14ac:dyDescent="0.25">
      <c r="B13" s="579"/>
      <c r="C13" s="589" t="s">
        <v>453</v>
      </c>
      <c r="D13" s="581"/>
      <c r="E13" s="92" t="s">
        <v>454</v>
      </c>
      <c r="F13" s="92" t="s">
        <v>449</v>
      </c>
      <c r="G13" s="598"/>
    </row>
    <row r="14" spans="2:7" x14ac:dyDescent="0.25">
      <c r="B14" s="579"/>
      <c r="C14" s="582"/>
      <c r="D14" s="581"/>
      <c r="E14" s="92" t="s">
        <v>455</v>
      </c>
      <c r="F14" s="92" t="s">
        <v>456</v>
      </c>
      <c r="G14" s="598"/>
    </row>
    <row r="15" spans="2:7" x14ac:dyDescent="0.25">
      <c r="B15" s="579"/>
      <c r="C15" s="589" t="s">
        <v>457</v>
      </c>
      <c r="D15" s="581"/>
      <c r="E15" s="92" t="s">
        <v>458</v>
      </c>
      <c r="F15" s="92" t="s">
        <v>459</v>
      </c>
      <c r="G15" s="598"/>
    </row>
    <row r="16" spans="2:7" x14ac:dyDescent="0.25">
      <c r="B16" s="579"/>
      <c r="C16" s="582"/>
      <c r="D16" s="581"/>
      <c r="E16" s="92" t="s">
        <v>460</v>
      </c>
      <c r="F16" s="92" t="s">
        <v>461</v>
      </c>
      <c r="G16" s="598"/>
    </row>
    <row r="17" spans="2:7" x14ac:dyDescent="0.25">
      <c r="B17" s="579"/>
      <c r="C17" s="589" t="s">
        <v>462</v>
      </c>
      <c r="D17" s="581"/>
      <c r="E17" s="92" t="s">
        <v>463</v>
      </c>
      <c r="F17" s="92" t="s">
        <v>464</v>
      </c>
      <c r="G17" s="598"/>
    </row>
    <row r="18" spans="2:7" x14ac:dyDescent="0.25">
      <c r="B18" s="579"/>
      <c r="C18" s="582"/>
      <c r="D18" s="581"/>
      <c r="E18" s="92" t="s">
        <v>465</v>
      </c>
      <c r="F18" s="92" t="s">
        <v>466</v>
      </c>
      <c r="G18" s="598"/>
    </row>
    <row r="19" spans="2:7" x14ac:dyDescent="0.25">
      <c r="B19" s="579"/>
      <c r="C19" s="589" t="s">
        <v>467</v>
      </c>
      <c r="D19" s="581"/>
      <c r="E19" s="92" t="s">
        <v>468</v>
      </c>
      <c r="F19" s="92" t="s">
        <v>469</v>
      </c>
      <c r="G19" s="598"/>
    </row>
    <row r="20" spans="2:7" x14ac:dyDescent="0.25">
      <c r="B20" s="574"/>
      <c r="C20" s="582"/>
      <c r="D20" s="582"/>
      <c r="E20" s="92" t="s">
        <v>452</v>
      </c>
      <c r="F20" s="92" t="s">
        <v>470</v>
      </c>
      <c r="G20" s="598"/>
    </row>
    <row r="21" spans="2:7" x14ac:dyDescent="0.25">
      <c r="B21" s="573" t="s">
        <v>471</v>
      </c>
      <c r="C21" s="589" t="s">
        <v>433</v>
      </c>
      <c r="D21" s="589" t="s">
        <v>448</v>
      </c>
      <c r="E21" s="92" t="s">
        <v>463</v>
      </c>
      <c r="F21" s="92" t="s">
        <v>472</v>
      </c>
      <c r="G21" s="598"/>
    </row>
    <row r="22" spans="2:7" x14ac:dyDescent="0.25">
      <c r="B22" s="579"/>
      <c r="C22" s="582"/>
      <c r="D22" s="581"/>
      <c r="E22" s="92" t="s">
        <v>473</v>
      </c>
      <c r="F22" s="92" t="s">
        <v>461</v>
      </c>
      <c r="G22" s="598"/>
    </row>
    <row r="23" spans="2:7" x14ac:dyDescent="0.25">
      <c r="B23" s="579"/>
      <c r="C23" s="589" t="s">
        <v>457</v>
      </c>
      <c r="D23" s="581"/>
      <c r="E23" s="92" t="s">
        <v>463</v>
      </c>
      <c r="F23" s="92" t="s">
        <v>474</v>
      </c>
      <c r="G23" s="598"/>
    </row>
    <row r="24" spans="2:7" x14ac:dyDescent="0.25">
      <c r="B24" s="579"/>
      <c r="C24" s="582"/>
      <c r="D24" s="581"/>
      <c r="E24" s="92" t="s">
        <v>473</v>
      </c>
      <c r="F24" s="92" t="s">
        <v>475</v>
      </c>
      <c r="G24" s="598"/>
    </row>
    <row r="25" spans="2:7" x14ac:dyDescent="0.25">
      <c r="B25" s="579"/>
      <c r="C25" s="589" t="s">
        <v>476</v>
      </c>
      <c r="D25" s="581"/>
      <c r="E25" s="92" t="s">
        <v>468</v>
      </c>
      <c r="F25" s="92" t="s">
        <v>477</v>
      </c>
      <c r="G25" s="598"/>
    </row>
    <row r="26" spans="2:7" x14ac:dyDescent="0.25">
      <c r="B26" s="579"/>
      <c r="C26" s="582"/>
      <c r="D26" s="581"/>
      <c r="E26" s="92" t="s">
        <v>465</v>
      </c>
      <c r="F26" s="92" t="s">
        <v>478</v>
      </c>
      <c r="G26" s="598"/>
    </row>
    <row r="27" spans="2:7" x14ac:dyDescent="0.25">
      <c r="B27" s="579"/>
      <c r="C27" s="589" t="s">
        <v>479</v>
      </c>
      <c r="D27" s="581"/>
      <c r="E27" s="92" t="s">
        <v>468</v>
      </c>
      <c r="F27" s="92" t="s">
        <v>469</v>
      </c>
      <c r="G27" s="598"/>
    </row>
    <row r="28" spans="2:7" x14ac:dyDescent="0.25">
      <c r="B28" s="579"/>
      <c r="C28" s="582"/>
      <c r="D28" s="581"/>
      <c r="E28" s="92" t="s">
        <v>452</v>
      </c>
      <c r="F28" s="92" t="s">
        <v>470</v>
      </c>
      <c r="G28" s="598"/>
    </row>
    <row r="29" spans="2:7" x14ac:dyDescent="0.25">
      <c r="B29" s="579"/>
      <c r="C29" s="589" t="s">
        <v>480</v>
      </c>
      <c r="D29" s="581"/>
      <c r="E29" s="92" t="s">
        <v>468</v>
      </c>
      <c r="F29" s="92" t="s">
        <v>469</v>
      </c>
      <c r="G29" s="598"/>
    </row>
    <row r="30" spans="2:7" x14ac:dyDescent="0.25">
      <c r="B30" s="574"/>
      <c r="C30" s="582"/>
      <c r="D30" s="582"/>
      <c r="E30" s="92" t="s">
        <v>452</v>
      </c>
      <c r="F30" s="92" t="s">
        <v>470</v>
      </c>
      <c r="G30" s="602"/>
    </row>
    <row r="31" spans="2:7" ht="30" x14ac:dyDescent="0.25">
      <c r="B31" s="91" t="s">
        <v>481</v>
      </c>
      <c r="C31" s="92" t="s">
        <v>444</v>
      </c>
      <c r="D31" s="92" t="s">
        <v>482</v>
      </c>
      <c r="E31" s="92" t="s">
        <v>483</v>
      </c>
      <c r="F31" s="92" t="s">
        <v>484</v>
      </c>
      <c r="G31" s="597" t="s">
        <v>485</v>
      </c>
    </row>
    <row r="32" spans="2:7" ht="45" x14ac:dyDescent="0.25">
      <c r="B32" s="91" t="s">
        <v>486</v>
      </c>
      <c r="C32" s="92" t="s">
        <v>444</v>
      </c>
      <c r="D32" s="92" t="s">
        <v>482</v>
      </c>
      <c r="E32" s="92" t="s">
        <v>487</v>
      </c>
      <c r="F32" s="92" t="s">
        <v>484</v>
      </c>
      <c r="G32" s="598"/>
    </row>
    <row r="33" spans="2:7" x14ac:dyDescent="0.25">
      <c r="B33" s="573" t="s">
        <v>488</v>
      </c>
      <c r="C33" s="589" t="s">
        <v>444</v>
      </c>
      <c r="D33" s="589" t="s">
        <v>482</v>
      </c>
      <c r="E33" s="92" t="s">
        <v>489</v>
      </c>
      <c r="F33" s="589" t="s">
        <v>484</v>
      </c>
      <c r="G33" s="598"/>
    </row>
    <row r="34" spans="2:7" x14ac:dyDescent="0.25">
      <c r="B34" s="574"/>
      <c r="C34" s="582"/>
      <c r="D34" s="582"/>
      <c r="E34" s="92" t="s">
        <v>490</v>
      </c>
      <c r="F34" s="582"/>
      <c r="G34" s="598"/>
    </row>
    <row r="35" spans="2:7" x14ac:dyDescent="0.25">
      <c r="B35" s="573" t="s">
        <v>491</v>
      </c>
      <c r="C35" s="589" t="s">
        <v>444</v>
      </c>
      <c r="D35" s="589" t="s">
        <v>482</v>
      </c>
      <c r="E35" s="92" t="s">
        <v>489</v>
      </c>
      <c r="F35" s="589" t="s">
        <v>484</v>
      </c>
      <c r="G35" s="598"/>
    </row>
    <row r="36" spans="2:7" x14ac:dyDescent="0.25">
      <c r="B36" s="578"/>
      <c r="C36" s="601"/>
      <c r="D36" s="601"/>
      <c r="E36" s="95" t="s">
        <v>492</v>
      </c>
      <c r="F36" s="601"/>
      <c r="G36" s="599"/>
    </row>
    <row r="37" spans="2:7" ht="29.25" customHeight="1" x14ac:dyDescent="0.25">
      <c r="B37" s="32" t="s">
        <v>250</v>
      </c>
      <c r="C37" s="565" t="s">
        <v>493</v>
      </c>
      <c r="D37" s="565"/>
      <c r="E37" s="565"/>
      <c r="F37" s="565"/>
      <c r="G37" s="565"/>
    </row>
    <row r="38" spans="2:7" ht="68.25" customHeight="1" x14ac:dyDescent="0.25">
      <c r="B38" s="32" t="s">
        <v>252</v>
      </c>
      <c r="C38" s="565" t="s">
        <v>494</v>
      </c>
      <c r="D38" s="565"/>
      <c r="E38" s="565"/>
      <c r="F38" s="565"/>
      <c r="G38" s="565"/>
    </row>
    <row r="39" spans="2:7" ht="29.25" customHeight="1" x14ac:dyDescent="0.25">
      <c r="B39" s="32" t="s">
        <v>254</v>
      </c>
      <c r="C39" s="565" t="s">
        <v>495</v>
      </c>
      <c r="D39" s="565"/>
      <c r="E39" s="565"/>
      <c r="F39" s="565"/>
      <c r="G39" s="565"/>
    </row>
    <row r="40" spans="2:7" ht="29.25" customHeight="1" x14ac:dyDescent="0.25">
      <c r="B40" s="32" t="s">
        <v>256</v>
      </c>
      <c r="C40" s="565" t="s">
        <v>496</v>
      </c>
      <c r="D40" s="565"/>
      <c r="E40" s="565"/>
      <c r="F40" s="565"/>
      <c r="G40" s="565"/>
    </row>
    <row r="41" spans="2:7" ht="29.25" customHeight="1" x14ac:dyDescent="0.25">
      <c r="B41" s="32" t="s">
        <v>258</v>
      </c>
      <c r="C41" s="565" t="s">
        <v>497</v>
      </c>
      <c r="D41" s="565"/>
      <c r="E41" s="565"/>
      <c r="F41" s="565"/>
      <c r="G41" s="565"/>
    </row>
    <row r="42" spans="2:7" ht="29.25" customHeight="1" x14ac:dyDescent="0.25">
      <c r="B42" s="32" t="s">
        <v>260</v>
      </c>
      <c r="C42" s="565" t="s">
        <v>498</v>
      </c>
      <c r="D42" s="565"/>
      <c r="E42" s="565"/>
      <c r="F42" s="565"/>
      <c r="G42" s="565"/>
    </row>
  </sheetData>
  <sheetProtection algorithmName="SHA-512" hashValue="NSA1SV05vqdrffQ3aDMmbjCsH/MTh7yxTmg4seaPnpp+x5gcAyGV+kY0wWtf2Qwwkn0LLN2A5eZH6uvPGCXxuw==" saltValue="vF8I/NRqlhaFuc/y2CKzyA==" spinCount="100000" sheet="1" objects="1" scenarios="1"/>
  <mergeCells count="40">
    <mergeCell ref="B2:G2"/>
    <mergeCell ref="B3:G3"/>
    <mergeCell ref="B5:B8"/>
    <mergeCell ref="C5:C6"/>
    <mergeCell ref="D5:D8"/>
    <mergeCell ref="G5:G30"/>
    <mergeCell ref="C7:C8"/>
    <mergeCell ref="B9:B10"/>
    <mergeCell ref="C9:C10"/>
    <mergeCell ref="D9:D10"/>
    <mergeCell ref="E9:F10"/>
    <mergeCell ref="B11:B20"/>
    <mergeCell ref="C11:C12"/>
    <mergeCell ref="D11:D20"/>
    <mergeCell ref="C13:C14"/>
    <mergeCell ref="C15:C16"/>
    <mergeCell ref="C17:C18"/>
    <mergeCell ref="C19:C20"/>
    <mergeCell ref="B21:B30"/>
    <mergeCell ref="C21:C22"/>
    <mergeCell ref="D21:D30"/>
    <mergeCell ref="C23:C24"/>
    <mergeCell ref="C25:C26"/>
    <mergeCell ref="C27:C28"/>
    <mergeCell ref="C29:C30"/>
    <mergeCell ref="C42:G42"/>
    <mergeCell ref="G31:G36"/>
    <mergeCell ref="B33:B34"/>
    <mergeCell ref="C33:C34"/>
    <mergeCell ref="D33:D34"/>
    <mergeCell ref="F33:F34"/>
    <mergeCell ref="B35:B36"/>
    <mergeCell ref="C35:C36"/>
    <mergeCell ref="D35:D36"/>
    <mergeCell ref="F35:F36"/>
    <mergeCell ref="C37:G37"/>
    <mergeCell ref="C38:G38"/>
    <mergeCell ref="C39:G39"/>
    <mergeCell ref="C40:G40"/>
    <mergeCell ref="C41:G41"/>
  </mergeCells>
  <pageMargins left="0.7" right="0.7" top="0.75" bottom="0.75" header="0.3" footer="0.3"/>
  <pageSetup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8F680EC0F6F746BE670F10E629596C" ma:contentTypeVersion="14" ma:contentTypeDescription="Create a new document." ma:contentTypeScope="" ma:versionID="a269b84b447829be405bf091c8ab0e59">
  <xsd:schema xmlns:xsd="http://www.w3.org/2001/XMLSchema" xmlns:xs="http://www.w3.org/2001/XMLSchema" xmlns:p="http://schemas.microsoft.com/office/2006/metadata/properties" xmlns:ns2="37f34bca-3f4e-49e2-a78d-ad690b0e3985" xmlns:ns3="b0c65574-8c8a-4824-ad7e-e08882cd671e" targetNamespace="http://schemas.microsoft.com/office/2006/metadata/properties" ma:root="true" ma:fieldsID="7da864761671fc59c06430e0e9f3e9ec" ns2:_="" ns3:_="">
    <xsd:import namespace="37f34bca-3f4e-49e2-a78d-ad690b0e3985"/>
    <xsd:import namespace="b0c65574-8c8a-4824-ad7e-e08882cd67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f34bca-3f4e-49e2-a78d-ad690b0e39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c3282b9-7e5c-4006-bd6f-6aea32a4344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c65574-8c8a-4824-ad7e-e08882cd67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cfa6bd7-409e-4a44-af12-8c291d71be3a}" ma:internalName="TaxCatchAll" ma:showField="CatchAllData" ma:web="b0c65574-8c8a-4824-ad7e-e08882cd67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0c65574-8c8a-4824-ad7e-e08882cd671e" xsi:nil="true"/>
    <lcf76f155ced4ddcb4097134ff3c332f xmlns="37f34bca-3f4e-49e2-a78d-ad690b0e39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34932C-121E-4D08-B591-F7036554B2AA}">
  <ds:schemaRefs>
    <ds:schemaRef ds:uri="http://schemas.microsoft.com/sharepoint/v3/contenttype/forms"/>
  </ds:schemaRefs>
</ds:datastoreItem>
</file>

<file path=customXml/itemProps2.xml><?xml version="1.0" encoding="utf-8"?>
<ds:datastoreItem xmlns:ds="http://schemas.openxmlformats.org/officeDocument/2006/customXml" ds:itemID="{C5E48809-FC50-4D6F-AA81-1886854C9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f34bca-3f4e-49e2-a78d-ad690b0e3985"/>
    <ds:schemaRef ds:uri="b0c65574-8c8a-4824-ad7e-e08882cd6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87D90C-33C9-42DE-8BD5-E94F42C6003E}">
  <ds:schemaRefs>
    <ds:schemaRef ds:uri="37f34bca-3f4e-49e2-a78d-ad690b0e3985"/>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b0c65574-8c8a-4824-ad7e-e08882cd671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28</vt:i4>
      </vt:variant>
    </vt:vector>
  </HeadingPairs>
  <TitlesOfParts>
    <vt:vector size="57" baseType="lpstr">
      <vt:lpstr>Prescriptive Compliance Items</vt:lpstr>
      <vt:lpstr>Lighting Calculations</vt:lpstr>
      <vt:lpstr>C406.1 Credits</vt:lpstr>
      <vt:lpstr>Table C402.5.2</vt:lpstr>
      <vt:lpstr>Table C402.1.3</vt:lpstr>
      <vt:lpstr>Table C402.1.4</vt:lpstr>
      <vt:lpstr>Table C403.3.2(1)</vt:lpstr>
      <vt:lpstr>Table C403.3.2(2)</vt:lpstr>
      <vt:lpstr>Table C403.3.2(3)</vt:lpstr>
      <vt:lpstr>Table C403.3.2(4)</vt:lpstr>
      <vt:lpstr>Table C403.3.2(5)</vt:lpstr>
      <vt:lpstr>Table C403.3.2(6)</vt:lpstr>
      <vt:lpstr>Table C403.3.2(7)</vt:lpstr>
      <vt:lpstr>Table C403.3.2(8)</vt:lpstr>
      <vt:lpstr>Table C403.3.2(9)</vt:lpstr>
      <vt:lpstr>Table C403.3.2(10)</vt:lpstr>
      <vt:lpstr>Table C403.3.2(11)</vt:lpstr>
      <vt:lpstr>Table C403.3.2(12)</vt:lpstr>
      <vt:lpstr>Table C403.3.2(13)</vt:lpstr>
      <vt:lpstr>Table C403.3.2(14)</vt:lpstr>
      <vt:lpstr>Table C403.3.2(15)</vt:lpstr>
      <vt:lpstr>Table C403.3.2(16)</vt:lpstr>
      <vt:lpstr>Table C403.5.1</vt:lpstr>
      <vt:lpstr>Table C403.7.4.2</vt:lpstr>
      <vt:lpstr>Table C403.8.1(1)</vt:lpstr>
      <vt:lpstr>Table C403.12.4</vt:lpstr>
      <vt:lpstr>Table C404.10</vt:lpstr>
      <vt:lpstr>Table C405.7</vt:lpstr>
      <vt:lpstr>Table C405.18</vt:lpstr>
      <vt:lpstr>'C406.1 Credits'!Print_Area</vt:lpstr>
      <vt:lpstr>'Prescriptive Compliance Items'!Print_Area</vt:lpstr>
      <vt:lpstr>'Table C402.1.4'!Print_Area</vt:lpstr>
      <vt:lpstr>'Table C402.5.2'!Print_Area</vt:lpstr>
      <vt:lpstr>'Table C403.12.4'!Print_Area</vt:lpstr>
      <vt:lpstr>'Table C403.3.2(1)'!Print_Area</vt:lpstr>
      <vt:lpstr>'Table C403.3.2(10)'!Print_Area</vt:lpstr>
      <vt:lpstr>'Table C403.3.2(11)'!Print_Area</vt:lpstr>
      <vt:lpstr>'Table C403.3.2(12)'!Print_Area</vt:lpstr>
      <vt:lpstr>'Table C403.3.2(13)'!Print_Area</vt:lpstr>
      <vt:lpstr>'Table C403.3.2(14)'!Print_Area</vt:lpstr>
      <vt:lpstr>'Table C403.3.2(15)'!Print_Area</vt:lpstr>
      <vt:lpstr>'Table C403.3.2(16)'!Print_Area</vt:lpstr>
      <vt:lpstr>'Table C403.3.2(2)'!Print_Area</vt:lpstr>
      <vt:lpstr>'Table C403.3.2(3)'!Print_Area</vt:lpstr>
      <vt:lpstr>'Table C403.3.2(4)'!Print_Area</vt:lpstr>
      <vt:lpstr>'Table C403.3.2(5)'!Print_Area</vt:lpstr>
      <vt:lpstr>'Table C403.3.2(6)'!Print_Area</vt:lpstr>
      <vt:lpstr>'Table C403.3.2(7)'!Print_Area</vt:lpstr>
      <vt:lpstr>'Table C403.3.2(8)'!Print_Area</vt:lpstr>
      <vt:lpstr>'Table C403.3.2(9)'!Print_Area</vt:lpstr>
      <vt:lpstr>'Table C403.5.1'!Print_Area</vt:lpstr>
      <vt:lpstr>'Table C403.7.4.2'!Print_Area</vt:lpstr>
      <vt:lpstr>'Table C403.8.1(1)'!Print_Area</vt:lpstr>
      <vt:lpstr>'Table C404.10'!Print_Area</vt:lpstr>
      <vt:lpstr>'Table C405.18'!Print_Area</vt:lpstr>
      <vt:lpstr>'Table C405.7'!Print_Area</vt:lpstr>
      <vt:lpstr>'Prescriptive Compliance Items'!Print_Titles</vt:lpstr>
    </vt:vector>
  </TitlesOfParts>
  <Manager/>
  <Company>United Technologies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Gustafson</dc:creator>
  <cp:keywords/>
  <dc:description/>
  <cp:lastModifiedBy>Hanson, Josh</cp:lastModifiedBy>
  <cp:revision/>
  <cp:lastPrinted>2025-01-17T16:27:59Z</cp:lastPrinted>
  <dcterms:created xsi:type="dcterms:W3CDTF">2017-01-18T23:16:30Z</dcterms:created>
  <dcterms:modified xsi:type="dcterms:W3CDTF">2025-06-06T19:56:41Z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0x010100408F680EC0F6F746BE670F10E629596C</vt:lpwstr>
  </property>
  <property fmtid="{D5CDD505-2E9C-101B-9397-08002B2CF9AE}" pid="3" name="MediaServiceImageTags">
    <vt:lpwstr/>
  </property>
  <property fmtid="{D5CDD505-2E9C-101B-9397-08002B2CF9AE}" pid="4" name="MSIP_Label_b7864bb8-b671-4bed-ba85-9478127ab5e9_Enabled">
    <vt:lpwstr>true</vt:lpwstr>
  </property>
  <property fmtid="{D5CDD505-2E9C-101B-9397-08002B2CF9AE}" pid="5" name="MSIP_Label_b7864bb8-b671-4bed-ba85-9478127ab5e9_SetDate">
    <vt:lpwstr>2024-05-23T14:38:49Z</vt:lpwstr>
  </property>
  <property fmtid="{D5CDD505-2E9C-101B-9397-08002B2CF9AE}" pid="6" name="MSIP_Label_b7864bb8-b671-4bed-ba85-9478127ab5e9_Method">
    <vt:lpwstr>Standard</vt:lpwstr>
  </property>
  <property fmtid="{D5CDD505-2E9C-101B-9397-08002B2CF9AE}" pid="7" name="MSIP_Label_b7864bb8-b671-4bed-ba85-9478127ab5e9_Name">
    <vt:lpwstr>Confidential – 2023</vt:lpwstr>
  </property>
  <property fmtid="{D5CDD505-2E9C-101B-9397-08002B2CF9AE}" pid="8" name="MSIP_Label_b7864bb8-b671-4bed-ba85-9478127ab5e9_SiteId">
    <vt:lpwstr>36839a65-7f3f-4bac-9ea4-f571f10a9a03</vt:lpwstr>
  </property>
  <property fmtid="{D5CDD505-2E9C-101B-9397-08002B2CF9AE}" pid="9" name="MSIP_Label_b7864bb8-b671-4bed-ba85-9478127ab5e9_ActionId">
    <vt:lpwstr>b7535299-7e5f-4efd-aead-cef15dc3c915</vt:lpwstr>
  </property>
  <property fmtid="{D5CDD505-2E9C-101B-9397-08002B2CF9AE}" pid="10" name="MSIP_Label_b7864bb8-b671-4bed-ba85-9478127ab5e9_ContentBits">
    <vt:lpwstr>0</vt:lpwstr>
  </property>
</Properties>
</file>