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s://cityofboulder.sharepoint.com/sites/SUSTAINABILITY/Energy Documents/Efficiency/BPO/Lighting/Compliance Documentation/"/>
    </mc:Choice>
  </mc:AlternateContent>
  <xr:revisionPtr revIDLastSave="0" documentId="8_{FD885123-12C5-459F-ACCF-7AFDE15A984A}" xr6:coauthVersionLast="46" xr6:coauthVersionMax="46" xr10:uidLastSave="{00000000-0000-0000-0000-000000000000}"/>
  <bookViews>
    <workbookView xWindow="-108" yWindow="-108" windowWidth="30936" windowHeight="12576" xr2:uid="{00000000-000D-0000-FFFF-FFFF00000000}"/>
  </bookViews>
  <sheets>
    <sheet name="Lighting Compliance" sheetId="4" r:id="rId1"/>
    <sheet name="Controls Lists" sheetId="7" state="hidden" r:id="rId2"/>
    <sheet name="LPD Data" sheetId="6" state="hidden" r:id="rId3"/>
  </sheets>
  <externalReferences>
    <externalReference r:id="rId4"/>
  </externalReferences>
  <definedNames>
    <definedName name="_xlnm.Print_Titles" localSheetId="0">'Lighting Compliance'!$3:$3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4" l="1"/>
  <c r="L24" i="4"/>
  <c r="L23" i="4"/>
  <c r="L22" i="4"/>
  <c r="L21" i="4"/>
  <c r="L20" i="4"/>
  <c r="L19" i="4"/>
  <c r="L18" i="4"/>
  <c r="L17" i="4"/>
  <c r="L16" i="4"/>
  <c r="L15" i="4"/>
  <c r="L14" i="4"/>
  <c r="L13" i="4"/>
  <c r="L12" i="4"/>
  <c r="L11" i="4"/>
  <c r="L10" i="4"/>
  <c r="L9" i="4"/>
  <c r="L8" i="4"/>
  <c r="M19" i="4" l="1"/>
  <c r="M20" i="4"/>
  <c r="M21" i="4"/>
  <c r="M22" i="4"/>
  <c r="M23" i="4"/>
  <c r="M24" i="4"/>
  <c r="M25" i="4"/>
  <c r="L26" i="4"/>
  <c r="M26" i="4" s="1"/>
  <c r="M14" i="4" l="1"/>
  <c r="M15" i="4"/>
  <c r="M16" i="4"/>
  <c r="M17" i="4"/>
  <c r="M18" i="4"/>
  <c r="M8" i="4"/>
  <c r="M9" i="4"/>
  <c r="M10" i="4"/>
  <c r="M11" i="4"/>
  <c r="M12" i="4"/>
  <c r="M13" i="4"/>
  <c r="Q24" i="4"/>
  <c r="R24" i="4" s="1"/>
  <c r="Q25" i="4"/>
  <c r="R25" i="4" s="1"/>
  <c r="Q26" i="4"/>
  <c r="R26" i="4" s="1"/>
  <c r="Q22" i="4"/>
  <c r="R22" i="4" s="1"/>
  <c r="Q23" i="4"/>
  <c r="R23" i="4" s="1"/>
  <c r="Q9" i="4"/>
  <c r="R9" i="4" s="1"/>
  <c r="Q10" i="4"/>
  <c r="R10" i="4" s="1"/>
  <c r="Q11" i="4"/>
  <c r="R11" i="4" s="1"/>
  <c r="Q12" i="4"/>
  <c r="R12" i="4" s="1"/>
  <c r="Q13" i="4"/>
  <c r="R13" i="4" s="1"/>
  <c r="Q14" i="4"/>
  <c r="R14" i="4" s="1"/>
  <c r="Q15" i="4"/>
  <c r="R15" i="4" s="1"/>
  <c r="Q16" i="4"/>
  <c r="R16" i="4" s="1"/>
  <c r="Q17" i="4"/>
  <c r="R17" i="4" s="1"/>
  <c r="Q18" i="4"/>
  <c r="R18" i="4" s="1"/>
  <c r="Q19" i="4"/>
  <c r="R19" i="4" s="1"/>
  <c r="Q20" i="4"/>
  <c r="R20" i="4" s="1"/>
  <c r="Q21" i="4"/>
  <c r="R21" i="4" s="1"/>
  <c r="Q8" i="4"/>
  <c r="R8" i="4" s="1"/>
  <c r="M27" i="4" l="1"/>
  <c r="Q27" i="4" l="1"/>
  <c r="Q28" i="4" s="1"/>
</calcChain>
</file>

<file path=xl/sharedStrings.xml><?xml version="1.0" encoding="utf-8"?>
<sst xmlns="http://schemas.openxmlformats.org/spreadsheetml/2006/main" count="178" uniqueCount="135">
  <si>
    <t>Project Address:</t>
  </si>
  <si>
    <t xml:space="preserve">Date: </t>
  </si>
  <si>
    <t>2017
City of Boulder
Energy Conservation Code</t>
  </si>
  <si>
    <t>INTERIOR LIGHTING</t>
  </si>
  <si>
    <t>Space SQ FT</t>
  </si>
  <si>
    <t>Fixture Type</t>
  </si>
  <si>
    <t>Number of Fixtures</t>
  </si>
  <si>
    <t>Watts per Fixture</t>
  </si>
  <si>
    <t>(add rows as needed)</t>
  </si>
  <si>
    <t>Designed LPD (w/SF)</t>
  </si>
  <si>
    <t xml:space="preserve">Designed Watts </t>
  </si>
  <si>
    <t>Allowable Watts</t>
  </si>
  <si>
    <t>COBECC LPD
(w/SF)</t>
  </si>
  <si>
    <t>Total Designed Watts must be less than Total Allowable Watts</t>
  </si>
  <si>
    <t>0.03 per ft. ht.</t>
  </si>
  <si>
    <t>0.02 per ft. ht.</t>
  </si>
  <si>
    <t>Audience/seating area - For auditorium</t>
  </si>
  <si>
    <t>Audience/seating area - For performing arts theater</t>
  </si>
  <si>
    <t>Audience/seating area - For motion picture theater</t>
  </si>
  <si>
    <t>Audience/seating area - Classroom/lecture/training</t>
  </si>
  <si>
    <t>Audience/seating area - Conference/meeting/multipurpose</t>
  </si>
  <si>
    <t>Audience/seating area - Corridor/transition</t>
  </si>
  <si>
    <t>Dining area - Bar/lounge/leisure dining</t>
  </si>
  <si>
    <t>Dining area - Family dining area</t>
  </si>
  <si>
    <t>Dressing/fitting room performing arts theater</t>
  </si>
  <si>
    <t xml:space="preserve">Electrical/mechanical </t>
  </si>
  <si>
    <t xml:space="preserve">Food preparation </t>
  </si>
  <si>
    <t>Laboratory for classrooms</t>
  </si>
  <si>
    <t xml:space="preserve">Laboratory for medical/industrial research </t>
  </si>
  <si>
    <t xml:space="preserve">Lobby </t>
  </si>
  <si>
    <t>Lobby for performing arts theater</t>
  </si>
  <si>
    <t>Lobby for motion picture theater</t>
  </si>
  <si>
    <t xml:space="preserve">Locker room </t>
  </si>
  <si>
    <t xml:space="preserve">Lounge recreation </t>
  </si>
  <si>
    <t>Office – enclosed</t>
  </si>
  <si>
    <t xml:space="preserve">Office – open plan </t>
  </si>
  <si>
    <t xml:space="preserve">Restroom </t>
  </si>
  <si>
    <t xml:space="preserve">Sales area </t>
  </si>
  <si>
    <t xml:space="preserve">Stairway </t>
  </si>
  <si>
    <t>Storage</t>
  </si>
  <si>
    <t xml:space="preserve">Workshop </t>
  </si>
  <si>
    <t>Courthouse/police station/penitentiary - Courtroom</t>
  </si>
  <si>
    <t>Courthouse/police station/penitentiary - Confinement cells</t>
  </si>
  <si>
    <t>Courthouse/police station/penitentiary - Judge chambers</t>
  </si>
  <si>
    <t>Courthouse/police station/penitentiary - Penitentiary audience seating</t>
  </si>
  <si>
    <t>Courthouse/police station/penitentiary - Penitentiary classroom</t>
  </si>
  <si>
    <t>Courthouse/police station/penitentiary - Penitentiary dining</t>
  </si>
  <si>
    <t xml:space="preserve">Automotive – service/repair </t>
  </si>
  <si>
    <t xml:space="preserve">Bank/office – banking activity area </t>
  </si>
  <si>
    <t xml:space="preserve">Dormitory living quarters </t>
  </si>
  <si>
    <t>Gymnasium/fitness center - Fitness area</t>
  </si>
  <si>
    <t>Gymnasium/fitness center - Gymnasium audience/seating</t>
  </si>
  <si>
    <t>Gymnasium/fitness center - Playing area</t>
  </si>
  <si>
    <t>Healthcare clinic/hospital - Corridors/transition</t>
  </si>
  <si>
    <t>Healthcare clinic/hospital - Exam/treatment</t>
  </si>
  <si>
    <t>Healthcare clinic/hospital - Emergency</t>
  </si>
  <si>
    <t>Healthcare clinic/hospital - Public and staff lounge</t>
  </si>
  <si>
    <t>Healthcare clinic/hospital - Medical supplies</t>
  </si>
  <si>
    <t>Healthcare clinic/hospital - Nursery</t>
  </si>
  <si>
    <t>Healthcare clinic/hospital - Nurse station</t>
  </si>
  <si>
    <t>Healthcare clinic/hospital - Physical therapy</t>
  </si>
  <si>
    <t>Healthcare clinic/hospital - Patient room</t>
  </si>
  <si>
    <t>Healthcare clinic/hospital - Pharmacy</t>
  </si>
  <si>
    <t>Healthcare clinic/hospital - Radiology/imaging</t>
  </si>
  <si>
    <t>Healthcare clinic/hospital - Operating room</t>
  </si>
  <si>
    <t>Healthcare clinic/hospital - Recovery</t>
  </si>
  <si>
    <t>Healthcare clinic/hospital - Lounge/recreation</t>
  </si>
  <si>
    <t>Healthcare clinic/hospital - Laundry – washing</t>
  </si>
  <si>
    <t>Hotel -Dining area</t>
  </si>
  <si>
    <t>Hotel -Guest rooms</t>
  </si>
  <si>
    <t>Hotel -Hotel lobby</t>
  </si>
  <si>
    <t>Hotel -Highway lodging dining</t>
  </si>
  <si>
    <t>Hotel -Highway lodging guest rooms</t>
  </si>
  <si>
    <t>Library - Stacks</t>
  </si>
  <si>
    <t>Library - Card file and cataloguing</t>
  </si>
  <si>
    <t>Library - Reading area</t>
  </si>
  <si>
    <t>Manufacturing - Corridors/transition</t>
  </si>
  <si>
    <t>Manufacturing - Detailed manufacturing</t>
  </si>
  <si>
    <t>Manufacturing - Equipment room</t>
  </si>
  <si>
    <t>Manufacturing - Extra high bay (&gt; 50-foot floor-ceiling height)</t>
  </si>
  <si>
    <t>Manufacturing - High bay (25- – 50-foot floor-ceiling height)</t>
  </si>
  <si>
    <t>Manufacturing - Low bay (&lt; 25-foot floor-ceiling height)</t>
  </si>
  <si>
    <t>Museum - General exhibition</t>
  </si>
  <si>
    <t>Museum - Restoration</t>
  </si>
  <si>
    <t>Hotel - Dining area</t>
  </si>
  <si>
    <t>Hotel - Guest rooms</t>
  </si>
  <si>
    <t>Hotel - Hotel lobby</t>
  </si>
  <si>
    <t>Hotel - Highway lodging dining</t>
  </si>
  <si>
    <t>Hotel - Highway lodging guest rooms</t>
  </si>
  <si>
    <t>Parking garage – garage areas</t>
  </si>
  <si>
    <t>Convention center - Exhibit space</t>
  </si>
  <si>
    <t>Convention center - Audience/seating area</t>
  </si>
  <si>
    <t>Fire stations - Engine room</t>
  </si>
  <si>
    <t>Fire stations - Sleeping quarters</t>
  </si>
  <si>
    <t xml:space="preserve">Post office - Sorting area </t>
  </si>
  <si>
    <t>Religious building - Fellowship hall</t>
  </si>
  <si>
    <t>Religious building - Audience seating</t>
  </si>
  <si>
    <t>Religious building - Worship pulpit/choir</t>
  </si>
  <si>
    <t>Retail - Dressing/fitting area</t>
  </si>
  <si>
    <t>Retail - Mall concourse</t>
  </si>
  <si>
    <t>Retail - Sales area</t>
  </si>
  <si>
    <t>Sports arena - Audience seating</t>
  </si>
  <si>
    <t>Sports arena - Court sports area – Class 4</t>
  </si>
  <si>
    <t>Sports arena - Court sports area – Class 3</t>
  </si>
  <si>
    <t>Sports arena - Court sports area – Class 2</t>
  </si>
  <si>
    <t>Sports arena - Court sports area – Class 1</t>
  </si>
  <si>
    <t>Sports arena - Ring sports area</t>
  </si>
  <si>
    <t>Transportation - Air/train/bus baggage area</t>
  </si>
  <si>
    <t>Transportation - Airport concourse</t>
  </si>
  <si>
    <t>Transportation - Terminal – ticket counter</t>
  </si>
  <si>
    <t>Warehouse - Fine material storage</t>
  </si>
  <si>
    <t>Warehouse - Medium/bulky material</t>
  </si>
  <si>
    <t>Dormitory living quarters</t>
  </si>
  <si>
    <t>Space Type</t>
  </si>
  <si>
    <t>LPD (w/sf)</t>
  </si>
  <si>
    <t xml:space="preserve"> COBECC Space Type</t>
  </si>
  <si>
    <t>ROOM Number</t>
  </si>
  <si>
    <t>Atrium – Above 40 feet in height</t>
  </si>
  <si>
    <t>Atrium – First 40 feet in height</t>
  </si>
  <si>
    <t>Height
ATRIUM ONLY
(feet)</t>
  </si>
  <si>
    <t>Interior Lighting Controls</t>
  </si>
  <si>
    <t>Light Reduction Controls</t>
  </si>
  <si>
    <t>Automatic Time Switch</t>
  </si>
  <si>
    <t>Occupancy Sensor</t>
  </si>
  <si>
    <t>Daylight Controls</t>
  </si>
  <si>
    <t>manual sensor</t>
  </si>
  <si>
    <t>remote switch</t>
  </si>
  <si>
    <t>exempt</t>
  </si>
  <si>
    <t>Dual Switching</t>
  </si>
  <si>
    <t>Dimmer</t>
  </si>
  <si>
    <t>Exempt</t>
  </si>
  <si>
    <t>Time Switch</t>
  </si>
  <si>
    <t>Sensor Installed</t>
  </si>
  <si>
    <t>Directions:
1. List all unique space types per Table C405.5.2(1) in the 2017 City of Boulder Energy Conservation Code. Select space type from the drop down menu.
2. Choose Lighting Controls from drop down menu
3. Choose Light Reduction Controls from drop down menu
4. Choose Automatic Time Switch from drop down menu
5. Choose Occupancy Sensor fro drop down menu
6. Choose Daylight Controls from drop down menu
7. Indicate ceiling height for atriums only.
8. Indicate space square footage. 
9. List all proposed lighting fixtures including existing-to-remain fixtures.
10. Identify fumber of fixtures per space.
11. For watts per fixture enter the luminaire wattage for installed lamp and ballast using manufacturer's data.</t>
  </si>
  <si>
    <t>Building Performance Ordinance
Interior Lighting Compliance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</si>
</sst>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
      <sz val="12"/>
      <color theme="1"/>
      <name val="Calibri"/>
      <family val="2"/>
      <scheme val="minor"/>
    </font>
    <font>
      <sz val="11"/>
      <color theme="0"/>
      <name val="Calibri"/>
      <family val="2"/>
      <scheme val="minor"/>
    </font>
    <font>
      <b/>
      <sz val="24"/>
      <color theme="0"/>
      <name val="Calibri"/>
      <family val="2"/>
      <scheme val="minor"/>
    </font>
    <font>
      <b/>
      <sz val="14"/>
      <name val="Calibri"/>
      <family val="2"/>
      <scheme val="minor"/>
    </font>
    <font>
      <b/>
      <sz val="11"/>
      <color theme="0"/>
      <name val="Calibri"/>
      <family val="2"/>
      <scheme val="minor"/>
    </font>
    <font>
      <b/>
      <sz val="11"/>
      <color theme="0"/>
      <name val="Calibri"/>
      <family val="2"/>
    </font>
    <font>
      <b/>
      <sz val="16"/>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6" tint="-0.249977111117893"/>
        <bgColor indexed="64"/>
      </patternFill>
    </fill>
    <fill>
      <patternFill patternType="solid">
        <fgColor rgb="FF76933C"/>
        <bgColor indexed="64"/>
      </patternFill>
    </fill>
  </fills>
  <borders count="1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2" fillId="0" borderId="5" xfId="0" applyFont="1" applyBorder="1" applyProtection="1">
      <protection locked="0"/>
    </xf>
    <xf numFmtId="0" fontId="0" fillId="0" borderId="5" xfId="0" applyBorder="1" applyProtection="1">
      <protection locked="0"/>
    </xf>
    <xf numFmtId="0" fontId="0" fillId="0" borderId="5" xfId="0" quotePrefix="1" applyBorder="1" applyProtection="1">
      <protection locked="0"/>
    </xf>
    <xf numFmtId="0" fontId="2" fillId="0" borderId="1" xfId="0" applyFont="1" applyBorder="1" applyProtection="1">
      <protection locked="0"/>
    </xf>
    <xf numFmtId="0" fontId="0" fillId="0" borderId="1" xfId="0" applyBorder="1" applyProtection="1">
      <protection locked="0"/>
    </xf>
    <xf numFmtId="0" fontId="0" fillId="0" borderId="1" xfId="0" quotePrefix="1" applyBorder="1" applyProtection="1">
      <protection locked="0"/>
    </xf>
    <xf numFmtId="0" fontId="5" fillId="3" borderId="0" xfId="0" applyFont="1" applyFill="1" applyAlignment="1" applyProtection="1">
      <alignment vertical="top"/>
    </xf>
    <xf numFmtId="0" fontId="0" fillId="0" borderId="0" xfId="0" applyAlignment="1" applyProtection="1">
      <alignment vertical="top"/>
    </xf>
    <xf numFmtId="0" fontId="0" fillId="0" borderId="0" xfId="0" applyAlignment="1" applyProtection="1">
      <alignment vertical="top" wrapText="1"/>
    </xf>
    <xf numFmtId="0" fontId="4" fillId="0" borderId="0" xfId="0" applyFont="1" applyAlignment="1" applyProtection="1">
      <alignment horizontal="right" vertical="top"/>
    </xf>
    <xf numFmtId="0" fontId="2" fillId="0" borderId="0" xfId="0" applyFont="1" applyBorder="1" applyAlignment="1" applyProtection="1">
      <alignment wrapText="1"/>
    </xf>
    <xf numFmtId="0" fontId="0" fillId="0" borderId="0" xfId="0" applyBorder="1" applyAlignment="1" applyProtection="1">
      <alignment vertical="top" wrapText="1"/>
    </xf>
    <xf numFmtId="0" fontId="0" fillId="0" borderId="4" xfId="0" applyFill="1" applyBorder="1" applyAlignment="1" applyProtection="1">
      <alignment horizontal="left" vertical="center" wrapText="1"/>
    </xf>
    <xf numFmtId="0" fontId="0" fillId="0" borderId="5" xfId="0" applyFill="1" applyBorder="1" applyAlignment="1" applyProtection="1">
      <alignment vertical="top"/>
    </xf>
    <xf numFmtId="0" fontId="9" fillId="4" borderId="5" xfId="0" applyFont="1" applyFill="1" applyBorder="1" applyAlignment="1" applyProtection="1">
      <alignment horizontal="center" vertical="center" wrapText="1"/>
    </xf>
    <xf numFmtId="0" fontId="0" fillId="2" borderId="5" xfId="0" applyFill="1" applyBorder="1" applyProtection="1"/>
    <xf numFmtId="0" fontId="2" fillId="0" borderId="0" xfId="0" applyFont="1" applyAlignment="1" applyProtection="1">
      <alignment vertical="top"/>
    </xf>
    <xf numFmtId="0" fontId="2" fillId="2" borderId="3" xfId="0" applyFont="1" applyFill="1" applyBorder="1" applyAlignment="1" applyProtection="1">
      <alignment vertical="top"/>
    </xf>
    <xf numFmtId="0" fontId="2" fillId="2" borderId="8" xfId="0" applyFont="1" applyFill="1" applyBorder="1" applyAlignment="1" applyProtection="1">
      <alignment vertical="top"/>
    </xf>
    <xf numFmtId="0" fontId="1" fillId="2" borderId="9" xfId="0" applyFont="1" applyFill="1" applyBorder="1" applyAlignment="1" applyProtection="1">
      <alignment vertical="top"/>
    </xf>
    <xf numFmtId="0" fontId="1" fillId="2" borderId="9" xfId="0" applyFont="1" applyFill="1" applyBorder="1" applyProtection="1"/>
    <xf numFmtId="0" fontId="10" fillId="2" borderId="9" xfId="0" applyFont="1" applyFill="1" applyBorder="1" applyAlignment="1" applyProtection="1">
      <alignment horizontal="center" vertical="center"/>
    </xf>
    <xf numFmtId="2" fontId="0" fillId="0" borderId="0" xfId="0" applyNumberFormat="1" applyFill="1" applyBorder="1" applyProtection="1"/>
    <xf numFmtId="0" fontId="0" fillId="0" borderId="0" xfId="0" applyFill="1" applyBorder="1" applyAlignment="1" applyProtection="1">
      <alignment vertical="top"/>
    </xf>
    <xf numFmtId="0" fontId="0" fillId="0" borderId="5" xfId="0" applyFont="1" applyBorder="1" applyProtection="1">
      <protection locked="0"/>
    </xf>
    <xf numFmtId="0" fontId="0" fillId="0" borderId="5" xfId="0" applyFill="1" applyBorder="1" applyAlignment="1" applyProtection="1">
      <alignment vertical="center"/>
    </xf>
    <xf numFmtId="0" fontId="0" fillId="0" borderId="5" xfId="0" applyFill="1" applyBorder="1" applyAlignment="1" applyProtection="1">
      <alignment vertical="center" wrapText="1"/>
    </xf>
    <xf numFmtId="0" fontId="0" fillId="0" borderId="17" xfId="0" applyBorder="1" applyAlignment="1" applyProtection="1">
      <alignment horizontal="center" vertical="top"/>
    </xf>
    <xf numFmtId="0" fontId="2" fillId="0" borderId="10"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18" xfId="0" applyFont="1" applyBorder="1" applyAlignment="1" applyProtection="1">
      <alignment horizontal="left" vertical="top" wrapText="1"/>
    </xf>
    <xf numFmtId="0" fontId="6" fillId="3" borderId="0" xfId="0" applyFont="1" applyFill="1" applyAlignment="1" applyProtection="1">
      <alignment horizontal="left" vertical="top" wrapText="1"/>
    </xf>
    <xf numFmtId="0" fontId="7" fillId="0" borderId="0" xfId="0" applyFont="1" applyFill="1" applyAlignment="1" applyProtection="1">
      <alignment horizontal="right" vertical="top" wrapText="1"/>
    </xf>
    <xf numFmtId="0" fontId="4" fillId="0" borderId="0" xfId="0" applyFont="1" applyAlignment="1" applyProtection="1">
      <alignment horizontal="right" vertical="top" wrapText="1"/>
    </xf>
    <xf numFmtId="0" fontId="2" fillId="0" borderId="13" xfId="0" applyFont="1" applyBorder="1" applyAlignment="1" applyProtection="1">
      <alignment horizontal="center" wrapText="1"/>
    </xf>
    <xf numFmtId="0" fontId="2" fillId="0" borderId="12" xfId="0" applyFont="1" applyBorder="1" applyAlignment="1" applyProtection="1">
      <alignment horizontal="center" wrapText="1"/>
    </xf>
    <xf numFmtId="0" fontId="8" fillId="3" borderId="7" xfId="0" applyFont="1" applyFill="1" applyBorder="1" applyAlignment="1" applyProtection="1">
      <alignment horizontal="left" vertical="top" wrapText="1"/>
    </xf>
    <xf numFmtId="0" fontId="8" fillId="3" borderId="6" xfId="0" applyFont="1" applyFill="1" applyBorder="1" applyAlignment="1" applyProtection="1">
      <alignment horizontal="left" vertical="top" wrapText="1"/>
    </xf>
    <xf numFmtId="0" fontId="8" fillId="3" borderId="2" xfId="0" applyFont="1" applyFill="1" applyBorder="1" applyAlignment="1" applyProtection="1">
      <alignment horizontal="left" vertical="top" wrapText="1"/>
    </xf>
    <xf numFmtId="0" fontId="0" fillId="0" borderId="3" xfId="0" applyFill="1" applyBorder="1" applyAlignment="1" applyProtection="1">
      <alignment horizontal="left" vertical="center" wrapText="1"/>
    </xf>
    <xf numFmtId="0" fontId="0" fillId="0" borderId="8"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5" xfId="0" applyFill="1" applyBorder="1" applyAlignment="1" applyProtection="1">
      <alignment horizontal="center" vertical="top"/>
    </xf>
    <xf numFmtId="0" fontId="3" fillId="0" borderId="5" xfId="0" applyFont="1" applyBorder="1" applyAlignment="1" applyProtection="1">
      <alignment horizontal="right" wrapText="1"/>
    </xf>
    <xf numFmtId="0" fontId="0" fillId="0" borderId="14" xfId="0" applyBorder="1" applyAlignment="1" applyProtection="1">
      <alignment horizontal="center" vertical="top"/>
    </xf>
    <xf numFmtId="0" fontId="0" fillId="0" borderId="15" xfId="0" applyBorder="1" applyAlignment="1" applyProtection="1">
      <alignment horizontal="center" vertical="top"/>
    </xf>
    <xf numFmtId="0" fontId="0" fillId="0" borderId="16" xfId="0" applyBorder="1" applyAlignment="1" applyProtection="1">
      <alignment horizontal="center" vertical="top"/>
    </xf>
    <xf numFmtId="0" fontId="0" fillId="2" borderId="5" xfId="0" applyFill="1" applyBorder="1"/>
  </cellXfs>
  <cellStyles count="1">
    <cellStyle name="Normal" xfId="0" builtinId="0"/>
  </cellStyles>
  <dxfs count="0"/>
  <tableStyles count="0" defaultTableStyle="TableStyleMedium2" defaultPivotStyle="PivotStyleLight16"/>
  <colors>
    <mruColors>
      <color rgb="FF76933C"/>
      <color rgb="FF87C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45720</xdr:colOff>
          <xdr:row>0</xdr:row>
          <xdr:rowOff>0</xdr:rowOff>
        </xdr:from>
        <xdr:to>
          <xdr:col>16</xdr:col>
          <xdr:colOff>899160</xdr:colOff>
          <xdr:row>0</xdr:row>
          <xdr:rowOff>822960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reyl\AppData\Local\Microsoft\Windows\INetCache\Content.Outlook\MD2UR5GR\Copy%20of%2014700281%20BPO%20Report%20(6175%20Long%20Bow%20Dr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hting Compliance"/>
      <sheetName val="Controls Lists"/>
      <sheetName val="LPD Data"/>
    </sheetNames>
    <sheetDataSet>
      <sheetData sheetId="0"/>
      <sheetData sheetId="1"/>
      <sheetData sheetId="2">
        <row r="2">
          <cell r="A2" t="str">
            <v>Atrium – First 40 feet in height</v>
          </cell>
          <cell r="B2" t="str">
            <v>0.03 per ft. ht.</v>
          </cell>
        </row>
        <row r="3">
          <cell r="A3" t="str">
            <v>Atrium – Above 40 feet in height</v>
          </cell>
          <cell r="B3" t="str">
            <v>0.02 per ft. ht.</v>
          </cell>
        </row>
        <row r="4">
          <cell r="A4" t="str">
            <v>Audience/seating area - For auditorium</v>
          </cell>
          <cell r="B4">
            <v>0.63</v>
          </cell>
        </row>
        <row r="5">
          <cell r="A5" t="str">
            <v>Audience/seating area - For performing arts theater</v>
          </cell>
          <cell r="B5">
            <v>2.4300000000000002</v>
          </cell>
        </row>
        <row r="6">
          <cell r="A6" t="str">
            <v>Audience/seating area - For motion picture theater</v>
          </cell>
          <cell r="B6">
            <v>1.1399999999999999</v>
          </cell>
        </row>
        <row r="7">
          <cell r="A7" t="str">
            <v>Audience/seating area - Classroom/lecture/training</v>
          </cell>
          <cell r="B7">
            <v>1.05</v>
          </cell>
        </row>
        <row r="8">
          <cell r="A8" t="str">
            <v>Audience/seating area - Conference/meeting/multipurpose</v>
          </cell>
          <cell r="B8">
            <v>1.1100000000000001</v>
          </cell>
        </row>
        <row r="9">
          <cell r="A9" t="str">
            <v>Audience/seating area - Corridor/transition</v>
          </cell>
          <cell r="B9">
            <v>0.56000000000000005</v>
          </cell>
        </row>
        <row r="10">
          <cell r="A10" t="str">
            <v>Dining area - Bar/lounge/leisure dining</v>
          </cell>
          <cell r="B10">
            <v>0.96299999999999997</v>
          </cell>
        </row>
        <row r="11">
          <cell r="A11" t="str">
            <v>Dining area - Family dining area</v>
          </cell>
          <cell r="B11">
            <v>0.80100000000000005</v>
          </cell>
        </row>
        <row r="12">
          <cell r="A12" t="str">
            <v>Dressing/fitting room performing arts theater</v>
          </cell>
          <cell r="B12">
            <v>0.61</v>
          </cell>
        </row>
        <row r="13">
          <cell r="A13" t="str">
            <v xml:space="preserve">Electrical/mechanical </v>
          </cell>
          <cell r="B13">
            <v>0.42</v>
          </cell>
        </row>
        <row r="14">
          <cell r="A14" t="str">
            <v xml:space="preserve">Food preparation </v>
          </cell>
          <cell r="B14">
            <v>1.2</v>
          </cell>
        </row>
        <row r="15">
          <cell r="A15" t="str">
            <v>Laboratory for classrooms</v>
          </cell>
          <cell r="B15">
            <v>1.3</v>
          </cell>
        </row>
        <row r="16">
          <cell r="A16" t="str">
            <v xml:space="preserve">Laboratory for medical/industrial research </v>
          </cell>
          <cell r="B16">
            <v>1.7</v>
          </cell>
        </row>
        <row r="17">
          <cell r="A17" t="str">
            <v xml:space="preserve">Lobby </v>
          </cell>
          <cell r="B17">
            <v>0.9</v>
          </cell>
        </row>
        <row r="18">
          <cell r="A18" t="str">
            <v>Lobby for performing arts theater</v>
          </cell>
          <cell r="B18">
            <v>2</v>
          </cell>
        </row>
        <row r="19">
          <cell r="A19" t="str">
            <v>Lobby for motion picture theater</v>
          </cell>
          <cell r="B19">
            <v>0.56000000000000005</v>
          </cell>
        </row>
        <row r="20">
          <cell r="A20" t="str">
            <v xml:space="preserve">Locker room </v>
          </cell>
          <cell r="B20">
            <v>0.75</v>
          </cell>
        </row>
        <row r="21">
          <cell r="A21" t="str">
            <v xml:space="preserve">Lounge recreation </v>
          </cell>
          <cell r="B21">
            <v>0.62</v>
          </cell>
        </row>
        <row r="22">
          <cell r="A22" t="str">
            <v>Office – enclosed</v>
          </cell>
          <cell r="B22">
            <v>1.05</v>
          </cell>
        </row>
        <row r="23">
          <cell r="A23" t="str">
            <v xml:space="preserve">Office – open plan </v>
          </cell>
          <cell r="B23">
            <v>0.93</v>
          </cell>
        </row>
        <row r="24">
          <cell r="A24" t="str">
            <v xml:space="preserve">Restroom </v>
          </cell>
          <cell r="B24">
            <v>0.98</v>
          </cell>
        </row>
        <row r="25">
          <cell r="A25" t="str">
            <v xml:space="preserve">Sales area </v>
          </cell>
          <cell r="B25">
            <v>1.37</v>
          </cell>
        </row>
        <row r="26">
          <cell r="A26" t="str">
            <v xml:space="preserve">Stairway </v>
          </cell>
          <cell r="B26">
            <v>0.69</v>
          </cell>
        </row>
        <row r="27">
          <cell r="A27" t="str">
            <v>Storage</v>
          </cell>
          <cell r="B27">
            <v>0.63</v>
          </cell>
        </row>
        <row r="28">
          <cell r="A28" t="str">
            <v xml:space="preserve">Workshop </v>
          </cell>
          <cell r="B28">
            <v>1.59</v>
          </cell>
        </row>
        <row r="29">
          <cell r="A29" t="str">
            <v>Courthouse/police station/penitentiary - Courtroom</v>
          </cell>
          <cell r="B29">
            <v>1.46</v>
          </cell>
        </row>
        <row r="30">
          <cell r="A30" t="str">
            <v>Courthouse/police station/penitentiary - Confinement cells</v>
          </cell>
          <cell r="B30">
            <v>0.81</v>
          </cell>
        </row>
        <row r="31">
          <cell r="A31" t="str">
            <v>Courthouse/police station/penitentiary - Judge chambers</v>
          </cell>
          <cell r="B31">
            <v>1.05</v>
          </cell>
        </row>
        <row r="32">
          <cell r="A32" t="str">
            <v>Courthouse/police station/penitentiary - Penitentiary audience seating</v>
          </cell>
          <cell r="B32">
            <v>0.28000000000000003</v>
          </cell>
        </row>
        <row r="33">
          <cell r="A33" t="str">
            <v>Courthouse/police station/penitentiary - Penitentiary classroom</v>
          </cell>
          <cell r="B33">
            <v>1.3</v>
          </cell>
        </row>
        <row r="34">
          <cell r="A34" t="str">
            <v>Courthouse/police station/penitentiary - Penitentiary dining</v>
          </cell>
          <cell r="B34">
            <v>0.96</v>
          </cell>
        </row>
        <row r="35">
          <cell r="A35" t="str">
            <v xml:space="preserve">Automotive – service/repair </v>
          </cell>
          <cell r="B35">
            <v>0.7</v>
          </cell>
        </row>
        <row r="36">
          <cell r="A36" t="str">
            <v xml:space="preserve">Bank/office – banking activity area </v>
          </cell>
          <cell r="B36">
            <v>1</v>
          </cell>
        </row>
        <row r="37">
          <cell r="A37" t="str">
            <v xml:space="preserve">Dormitory living quarters </v>
          </cell>
          <cell r="B37">
            <v>0.38</v>
          </cell>
        </row>
        <row r="38">
          <cell r="A38" t="str">
            <v>Gymnasium/fitness center - Fitness area</v>
          </cell>
          <cell r="B38">
            <v>0.61</v>
          </cell>
        </row>
        <row r="39">
          <cell r="A39" t="str">
            <v>Gymnasium/fitness center - Gymnasium audience/seating</v>
          </cell>
          <cell r="B39">
            <v>0.55000000000000004</v>
          </cell>
        </row>
        <row r="40">
          <cell r="A40" t="str">
            <v>Gymnasium/fitness center - Playing area</v>
          </cell>
          <cell r="B40">
            <v>1.2</v>
          </cell>
        </row>
        <row r="41">
          <cell r="A41" t="str">
            <v>Healthcare clinic/hospital - Corridors/transition</v>
          </cell>
          <cell r="B41">
            <v>1</v>
          </cell>
        </row>
        <row r="42">
          <cell r="A42" t="str">
            <v>Healthcare clinic/hospital - Exam/treatment</v>
          </cell>
          <cell r="B42">
            <v>1.41</v>
          </cell>
        </row>
        <row r="43">
          <cell r="A43" t="str">
            <v>Healthcare clinic/hospital - Emergency</v>
          </cell>
          <cell r="B43">
            <v>2.7</v>
          </cell>
        </row>
        <row r="44">
          <cell r="A44" t="str">
            <v>Healthcare clinic/hospital - Public and staff lounge</v>
          </cell>
          <cell r="B44">
            <v>0.78</v>
          </cell>
        </row>
        <row r="45">
          <cell r="A45" t="str">
            <v>Healthcare clinic/hospital - Medical supplies</v>
          </cell>
          <cell r="B45">
            <v>0.67</v>
          </cell>
        </row>
        <row r="46">
          <cell r="A46" t="str">
            <v>Healthcare clinic/hospital - Nursery</v>
          </cell>
          <cell r="B46">
            <v>0.75</v>
          </cell>
        </row>
        <row r="47">
          <cell r="A47" t="str">
            <v>Healthcare clinic/hospital - Nurse station</v>
          </cell>
          <cell r="B47">
            <v>0.64</v>
          </cell>
        </row>
        <row r="48">
          <cell r="A48" t="str">
            <v>Healthcare clinic/hospital - Physical therapy</v>
          </cell>
          <cell r="B48">
            <v>0.77</v>
          </cell>
        </row>
        <row r="49">
          <cell r="A49" t="str">
            <v>Healthcare clinic/hospital - Patient room</v>
          </cell>
          <cell r="B49">
            <v>0.56000000000000005</v>
          </cell>
        </row>
        <row r="50">
          <cell r="A50" t="str">
            <v>Healthcare clinic/hospital - Pharmacy</v>
          </cell>
          <cell r="B50">
            <v>1.2</v>
          </cell>
        </row>
        <row r="51">
          <cell r="A51" t="str">
            <v>Healthcare clinic/hospital - Radiology/imaging</v>
          </cell>
          <cell r="B51">
            <v>1.3</v>
          </cell>
        </row>
        <row r="52">
          <cell r="A52" t="str">
            <v>Healthcare clinic/hospital - Operating room</v>
          </cell>
          <cell r="B52">
            <v>2.2000000000000002</v>
          </cell>
        </row>
        <row r="53">
          <cell r="A53" t="str">
            <v>Healthcare clinic/hospital - Recovery</v>
          </cell>
          <cell r="B53">
            <v>1.1499999999999999</v>
          </cell>
        </row>
        <row r="54">
          <cell r="A54" t="str">
            <v>Healthcare clinic/hospital - Lounge/recreation</v>
          </cell>
          <cell r="B54">
            <v>0.8</v>
          </cell>
        </row>
        <row r="55">
          <cell r="A55" t="str">
            <v>Healthcare clinic/hospital - Laundry – washing</v>
          </cell>
          <cell r="B55">
            <v>0.56999999999999995</v>
          </cell>
        </row>
        <row r="56">
          <cell r="A56" t="str">
            <v>Hotel -Dining area</v>
          </cell>
          <cell r="B56">
            <v>0.59</v>
          </cell>
        </row>
        <row r="57">
          <cell r="A57" t="str">
            <v>Hotel -Guest rooms</v>
          </cell>
          <cell r="B57">
            <v>0.91</v>
          </cell>
        </row>
        <row r="58">
          <cell r="A58" t="str">
            <v>Hotel -Hotel lobby</v>
          </cell>
          <cell r="B58">
            <v>1.06</v>
          </cell>
        </row>
        <row r="59">
          <cell r="A59" t="str">
            <v>Hotel -Highway lodging dining</v>
          </cell>
          <cell r="B59">
            <v>0.59</v>
          </cell>
        </row>
        <row r="60">
          <cell r="A60" t="str">
            <v>Hotel -Highway lodging guest rooms</v>
          </cell>
          <cell r="B60">
            <v>0.91</v>
          </cell>
        </row>
        <row r="61">
          <cell r="A61" t="str">
            <v>Library - Stacks</v>
          </cell>
          <cell r="B61">
            <v>1.62</v>
          </cell>
        </row>
        <row r="62">
          <cell r="A62" t="str">
            <v>Library - Card file and cataloguing</v>
          </cell>
          <cell r="B62">
            <v>1.1000000000000001</v>
          </cell>
        </row>
        <row r="63">
          <cell r="A63" t="str">
            <v>Library - Reading area</v>
          </cell>
          <cell r="B63">
            <v>1.06</v>
          </cell>
        </row>
        <row r="64">
          <cell r="A64" t="str">
            <v>Manufacturing - Corridors/transition</v>
          </cell>
          <cell r="B64">
            <v>0.4</v>
          </cell>
        </row>
        <row r="65">
          <cell r="A65" t="str">
            <v>Manufacturing - Detailed manufacturing</v>
          </cell>
          <cell r="B65">
            <v>1.29</v>
          </cell>
        </row>
        <row r="66">
          <cell r="A66" t="str">
            <v>Manufacturing - Equipment room</v>
          </cell>
          <cell r="B66">
            <v>0.74</v>
          </cell>
        </row>
        <row r="67">
          <cell r="A67" t="str">
            <v>Manufacturing - Extra high bay (&gt; 50-foot floor-ceiling height)</v>
          </cell>
          <cell r="B67">
            <v>1.05</v>
          </cell>
        </row>
        <row r="68">
          <cell r="A68" t="str">
            <v>Manufacturing - High bay (25- – 50-foot floor-ceiling height)</v>
          </cell>
          <cell r="B68">
            <v>1.05</v>
          </cell>
        </row>
        <row r="69">
          <cell r="A69" t="str">
            <v>Manufacturing - Low bay (&lt; 25-foot floor-ceiling height)</v>
          </cell>
          <cell r="B69">
            <v>1.01</v>
          </cell>
        </row>
        <row r="70">
          <cell r="A70" t="str">
            <v>Museum - General exhibition</v>
          </cell>
          <cell r="B70">
            <v>1.05</v>
          </cell>
        </row>
        <row r="71">
          <cell r="A71" t="str">
            <v>Museum - Restoration</v>
          </cell>
          <cell r="B71">
            <v>1.02</v>
          </cell>
        </row>
        <row r="72">
          <cell r="A72" t="str">
            <v>Parking garage – garage areas</v>
          </cell>
          <cell r="B72">
            <v>0.19</v>
          </cell>
        </row>
        <row r="73">
          <cell r="A73" t="str">
            <v xml:space="preserve">Workshop </v>
          </cell>
          <cell r="B73">
            <v>1.59</v>
          </cell>
        </row>
        <row r="74">
          <cell r="A74" t="str">
            <v>Courthouse/police station/penitentiary - Courtroom</v>
          </cell>
          <cell r="B74">
            <v>1.46</v>
          </cell>
        </row>
        <row r="75">
          <cell r="A75" t="str">
            <v>Courthouse/police station/penitentiary - Confinement cells</v>
          </cell>
          <cell r="B75">
            <v>0.81</v>
          </cell>
        </row>
        <row r="76">
          <cell r="A76" t="str">
            <v>Courthouse/police station/penitentiary - Judge chambers</v>
          </cell>
          <cell r="B76">
            <v>1.05</v>
          </cell>
        </row>
        <row r="77">
          <cell r="A77" t="str">
            <v>Courthouse/police station/penitentiary - Penitentiary audience seating</v>
          </cell>
          <cell r="B77">
            <v>0.28000000000000003</v>
          </cell>
        </row>
        <row r="78">
          <cell r="A78" t="str">
            <v>Courthouse/police station/penitentiary - Penitentiary classroom</v>
          </cell>
          <cell r="B78">
            <v>1.3</v>
          </cell>
        </row>
        <row r="79">
          <cell r="A79" t="str">
            <v>Courthouse/police station/penitentiary - Penitentiary dining</v>
          </cell>
          <cell r="B79">
            <v>0.96</v>
          </cell>
        </row>
        <row r="80">
          <cell r="A80" t="str">
            <v xml:space="preserve">Automotive – service/repair </v>
          </cell>
          <cell r="B80">
            <v>0.7</v>
          </cell>
        </row>
        <row r="81">
          <cell r="A81" t="str">
            <v xml:space="preserve">Bank/office – banking activity area </v>
          </cell>
          <cell r="B81">
            <v>1</v>
          </cell>
        </row>
        <row r="82">
          <cell r="A82" t="str">
            <v>Dormitory living quarters</v>
          </cell>
          <cell r="B82">
            <v>0.38</v>
          </cell>
        </row>
        <row r="83">
          <cell r="A83" t="str">
            <v>Gymnasium/fitness center - Fitness area</v>
          </cell>
          <cell r="B83">
            <v>0.61</v>
          </cell>
        </row>
        <row r="84">
          <cell r="A84" t="str">
            <v>Gymnasium/fitness center - Gymnasium audience/seating</v>
          </cell>
          <cell r="B84">
            <v>0.55000000000000004</v>
          </cell>
        </row>
        <row r="85">
          <cell r="A85" t="str">
            <v>Gymnasium/fitness center - Playing area</v>
          </cell>
          <cell r="B85">
            <v>1.2</v>
          </cell>
        </row>
        <row r="86">
          <cell r="A86" t="str">
            <v>Healthcare clinic/hospital - Corridors/transition</v>
          </cell>
          <cell r="B86">
            <v>1</v>
          </cell>
        </row>
        <row r="87">
          <cell r="A87" t="str">
            <v>Healthcare clinic/hospital - Exam/treatment</v>
          </cell>
          <cell r="B87">
            <v>1.41</v>
          </cell>
        </row>
        <row r="88">
          <cell r="A88" t="str">
            <v>Healthcare clinic/hospital - Emergency</v>
          </cell>
          <cell r="B88">
            <v>2.7</v>
          </cell>
        </row>
        <row r="89">
          <cell r="A89" t="str">
            <v>Healthcare clinic/hospital - Public and staff lounge</v>
          </cell>
          <cell r="B89">
            <v>0.78</v>
          </cell>
        </row>
        <row r="90">
          <cell r="A90" t="str">
            <v>Healthcare clinic/hospital - Medical supplies</v>
          </cell>
          <cell r="B90">
            <v>0.67</v>
          </cell>
        </row>
        <row r="91">
          <cell r="A91" t="str">
            <v>Healthcare clinic/hospital - Nursery</v>
          </cell>
          <cell r="B91">
            <v>0.75</v>
          </cell>
        </row>
        <row r="92">
          <cell r="A92" t="str">
            <v>Healthcare clinic/hospital - Nurse station</v>
          </cell>
          <cell r="B92">
            <v>0.64</v>
          </cell>
        </row>
        <row r="93">
          <cell r="A93" t="str">
            <v>Healthcare clinic/hospital - Physical therapy</v>
          </cell>
          <cell r="B93">
            <v>0.77</v>
          </cell>
        </row>
        <row r="94">
          <cell r="A94" t="str">
            <v>Healthcare clinic/hospital - Patient room</v>
          </cell>
          <cell r="B94">
            <v>0.56000000000000005</v>
          </cell>
        </row>
        <row r="95">
          <cell r="A95" t="str">
            <v>Healthcare clinic/hospital - Pharmacy</v>
          </cell>
          <cell r="B95">
            <v>1.2</v>
          </cell>
        </row>
        <row r="96">
          <cell r="A96" t="str">
            <v>Healthcare clinic/hospital - Radiology/imaging</v>
          </cell>
          <cell r="B96">
            <v>1.3</v>
          </cell>
        </row>
        <row r="97">
          <cell r="A97" t="str">
            <v>Healthcare clinic/hospital - Operating room</v>
          </cell>
          <cell r="B97">
            <v>2.2000000000000002</v>
          </cell>
        </row>
        <row r="98">
          <cell r="A98" t="str">
            <v>Healthcare clinic/hospital - Recovery</v>
          </cell>
          <cell r="B98">
            <v>1.1499999999999999</v>
          </cell>
        </row>
        <row r="99">
          <cell r="A99" t="str">
            <v>Healthcare clinic/hospital - Lounge/recreation</v>
          </cell>
          <cell r="B99">
            <v>0.8</v>
          </cell>
        </row>
        <row r="100">
          <cell r="A100" t="str">
            <v>Healthcare clinic/hospital - Laundry – washing</v>
          </cell>
          <cell r="B100">
            <v>0.56999999999999995</v>
          </cell>
        </row>
        <row r="101">
          <cell r="A101" t="str">
            <v>Hotel - Dining area</v>
          </cell>
          <cell r="B101">
            <v>0.59</v>
          </cell>
        </row>
        <row r="102">
          <cell r="A102" t="str">
            <v>Hotel - Guest rooms</v>
          </cell>
          <cell r="B102">
            <v>0.91</v>
          </cell>
        </row>
        <row r="103">
          <cell r="A103" t="str">
            <v>Hotel - Hotel lobby</v>
          </cell>
          <cell r="B103">
            <v>1.06</v>
          </cell>
        </row>
        <row r="104">
          <cell r="A104" t="str">
            <v>Hotel - Highway lodging dining</v>
          </cell>
          <cell r="B104">
            <v>0.59</v>
          </cell>
        </row>
        <row r="105">
          <cell r="A105" t="str">
            <v>Hotel - Highway lodging guest rooms</v>
          </cell>
          <cell r="B105">
            <v>0.91</v>
          </cell>
        </row>
        <row r="106">
          <cell r="A106" t="str">
            <v>Library - Stacks</v>
          </cell>
          <cell r="B106">
            <v>1.62</v>
          </cell>
        </row>
        <row r="107">
          <cell r="A107" t="str">
            <v>Library - Card file and cataloguing</v>
          </cell>
          <cell r="B107">
            <v>1.1000000000000001</v>
          </cell>
        </row>
        <row r="108">
          <cell r="A108" t="str">
            <v>Library - Reading area</v>
          </cell>
          <cell r="B108">
            <v>1.06</v>
          </cell>
        </row>
        <row r="109">
          <cell r="A109" t="str">
            <v>Manufacturing - Corridors/transition</v>
          </cell>
          <cell r="B109">
            <v>0.4</v>
          </cell>
        </row>
        <row r="110">
          <cell r="A110" t="str">
            <v>Manufacturing - Detailed manufacturing</v>
          </cell>
          <cell r="B110">
            <v>1.29</v>
          </cell>
        </row>
        <row r="111">
          <cell r="A111" t="str">
            <v>Manufacturing - Equipment room</v>
          </cell>
          <cell r="B111">
            <v>0.74</v>
          </cell>
        </row>
        <row r="112">
          <cell r="A112" t="str">
            <v>Manufacturing - Extra high bay (&gt; 50-foot floor-ceiling height)</v>
          </cell>
          <cell r="B112">
            <v>1.05</v>
          </cell>
        </row>
        <row r="113">
          <cell r="A113" t="str">
            <v>Manufacturing - High bay (25- – 50-foot floor-ceiling height)</v>
          </cell>
          <cell r="B113">
            <v>1.05</v>
          </cell>
        </row>
        <row r="114">
          <cell r="A114" t="str">
            <v>Manufacturing - Low bay (&lt; 25-foot floor-ceiling height)</v>
          </cell>
          <cell r="B114">
            <v>1.01</v>
          </cell>
        </row>
        <row r="115">
          <cell r="A115" t="str">
            <v>Museum - General exhibition</v>
          </cell>
          <cell r="B115">
            <v>1.05</v>
          </cell>
        </row>
        <row r="116">
          <cell r="A116" t="str">
            <v>Museum - Restoration</v>
          </cell>
          <cell r="B116">
            <v>1.02</v>
          </cell>
        </row>
        <row r="117">
          <cell r="A117" t="str">
            <v>Parking garage – garage areas</v>
          </cell>
          <cell r="B117">
            <v>0.19</v>
          </cell>
        </row>
        <row r="118">
          <cell r="A118" t="str">
            <v>Convention center - Exhibit space</v>
          </cell>
          <cell r="B118">
            <v>1.23</v>
          </cell>
        </row>
        <row r="119">
          <cell r="A119" t="str">
            <v>Convention center - Audience/seating area</v>
          </cell>
          <cell r="B119">
            <v>0.82</v>
          </cell>
        </row>
        <row r="120">
          <cell r="A120" t="str">
            <v>Fire stations - Engine room</v>
          </cell>
          <cell r="B120">
            <v>0.8</v>
          </cell>
        </row>
        <row r="121">
          <cell r="A121" t="str">
            <v>Fire stations - Sleeping quarters</v>
          </cell>
          <cell r="B121">
            <v>0.22</v>
          </cell>
        </row>
        <row r="122">
          <cell r="A122" t="str">
            <v xml:space="preserve">Post office - Sorting area </v>
          </cell>
          <cell r="B122">
            <v>0.9</v>
          </cell>
        </row>
        <row r="123">
          <cell r="A123" t="str">
            <v>Religious building - Fellowship hall</v>
          </cell>
          <cell r="B123">
            <v>0.6</v>
          </cell>
        </row>
        <row r="124">
          <cell r="A124" t="str">
            <v>Religious building - Audience seating</v>
          </cell>
          <cell r="B124">
            <v>1.53</v>
          </cell>
        </row>
        <row r="125">
          <cell r="A125" t="str">
            <v>Religious building - Worship pulpit/choir</v>
          </cell>
          <cell r="B125">
            <v>1.53</v>
          </cell>
        </row>
        <row r="126">
          <cell r="A126" t="str">
            <v>Retail - Dressing/fitting area</v>
          </cell>
          <cell r="B126">
            <v>0.71</v>
          </cell>
        </row>
        <row r="127">
          <cell r="A127" t="str">
            <v>Retail - Mall concourse</v>
          </cell>
          <cell r="B127">
            <v>1.1000000000000001</v>
          </cell>
        </row>
        <row r="128">
          <cell r="A128" t="str">
            <v>Retail - Sales area</v>
          </cell>
          <cell r="B128">
            <v>1.44</v>
          </cell>
        </row>
        <row r="129">
          <cell r="A129" t="str">
            <v>Sports arena - Audience seating</v>
          </cell>
          <cell r="B129">
            <v>0.4</v>
          </cell>
        </row>
        <row r="130">
          <cell r="A130" t="str">
            <v>Sports arena - Court sports area – Class 4</v>
          </cell>
          <cell r="B130">
            <v>0.7</v>
          </cell>
        </row>
        <row r="131">
          <cell r="A131" t="str">
            <v>Sports arena - Court sports area – Class 3</v>
          </cell>
          <cell r="B131">
            <v>1.2</v>
          </cell>
        </row>
        <row r="132">
          <cell r="A132" t="str">
            <v>Sports arena - Court sports area – Class 2</v>
          </cell>
          <cell r="B132">
            <v>1.9</v>
          </cell>
        </row>
        <row r="133">
          <cell r="A133" t="str">
            <v>Sports arena - Court sports area – Class 1</v>
          </cell>
          <cell r="B133">
            <v>3</v>
          </cell>
        </row>
        <row r="134">
          <cell r="A134" t="str">
            <v>Sports arena - Ring sports area</v>
          </cell>
          <cell r="B134">
            <v>2.7</v>
          </cell>
        </row>
        <row r="135">
          <cell r="A135" t="str">
            <v>Transportation - Air/train/bus baggage area</v>
          </cell>
          <cell r="B135">
            <v>0.5</v>
          </cell>
        </row>
        <row r="136">
          <cell r="A136" t="str">
            <v>Transportation - Airport concourse</v>
          </cell>
          <cell r="B136">
            <v>0.32</v>
          </cell>
        </row>
        <row r="137">
          <cell r="A137" t="str">
            <v>Transportation - Terminal – ticket counter</v>
          </cell>
          <cell r="B137">
            <v>0.68</v>
          </cell>
        </row>
        <row r="138">
          <cell r="A138" t="str">
            <v>Warehouse - Fine material storage</v>
          </cell>
          <cell r="B138">
            <v>0.95</v>
          </cell>
        </row>
        <row r="139">
          <cell r="A139" t="str">
            <v>Warehouse - Medium/bulky material</v>
          </cell>
          <cell r="B139">
            <v>0.49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2"/>
  <sheetViews>
    <sheetView tabSelected="1" topLeftCell="A4" zoomScale="70" zoomScaleNormal="70" zoomScaleSheetLayoutView="55" zoomScalePageLayoutView="65" workbookViewId="0">
      <selection activeCell="L9" sqref="L9"/>
    </sheetView>
  </sheetViews>
  <sheetFormatPr defaultColWidth="8.6640625" defaultRowHeight="14.4" x14ac:dyDescent="0.3"/>
  <cols>
    <col min="1" max="1" width="13" style="8" customWidth="1"/>
    <col min="2" max="2" width="16.5546875" style="8" customWidth="1"/>
    <col min="3" max="3" width="11.33203125" style="8" customWidth="1"/>
    <col min="4" max="4" width="50.5546875" style="8" bestFit="1" customWidth="1"/>
    <col min="5" max="5" width="21.77734375" style="8" customWidth="1"/>
    <col min="6" max="6" width="18.44140625" style="8" customWidth="1"/>
    <col min="7" max="7" width="17.33203125" style="8" customWidth="1"/>
    <col min="8" max="8" width="15.5546875" style="8" customWidth="1"/>
    <col min="9" max="9" width="20" style="8" customWidth="1"/>
    <col min="10" max="10" width="13.109375" style="8" customWidth="1"/>
    <col min="11" max="11" width="19.88671875" style="8" customWidth="1"/>
    <col min="12" max="12" width="16.33203125" style="8" customWidth="1"/>
    <col min="13" max="13" width="22.109375" style="8" customWidth="1"/>
    <col min="14" max="14" width="18" style="8" customWidth="1"/>
    <col min="15" max="15" width="14.88671875" style="8" customWidth="1"/>
    <col min="16" max="16" width="15.44140625" style="8" customWidth="1"/>
    <col min="17" max="17" width="26" style="8" customWidth="1"/>
    <col min="18" max="18" width="26.5546875" style="8" customWidth="1"/>
    <col min="19" max="16384" width="8.6640625" style="8"/>
  </cols>
  <sheetData>
    <row r="1" spans="1:23" ht="65.25" customHeight="1" x14ac:dyDescent="0.3">
      <c r="A1" s="32" t="s">
        <v>134</v>
      </c>
      <c r="B1" s="32"/>
      <c r="C1" s="32"/>
      <c r="D1" s="32"/>
      <c r="E1" s="32"/>
      <c r="F1" s="32"/>
      <c r="G1" s="32"/>
      <c r="H1" s="32"/>
      <c r="I1" s="32"/>
      <c r="J1" s="32"/>
      <c r="K1" s="32"/>
      <c r="L1" s="7"/>
      <c r="M1" s="7"/>
      <c r="N1" s="7"/>
      <c r="O1" s="7"/>
      <c r="P1" s="33" t="s">
        <v>2</v>
      </c>
      <c r="Q1" s="33"/>
      <c r="R1" s="33"/>
    </row>
    <row r="2" spans="1:23" ht="66" customHeight="1" thickBot="1" x14ac:dyDescent="0.35">
      <c r="A2" s="34" t="s">
        <v>0</v>
      </c>
      <c r="B2" s="34"/>
      <c r="C2" s="9"/>
      <c r="D2" s="9"/>
      <c r="E2" s="9"/>
      <c r="F2" s="9"/>
      <c r="G2" s="9"/>
      <c r="H2" s="9"/>
      <c r="I2" s="9"/>
      <c r="J2" s="9"/>
      <c r="K2" s="9"/>
      <c r="L2" s="9"/>
      <c r="M2" s="9"/>
      <c r="P2" s="10" t="s">
        <v>1</v>
      </c>
      <c r="Q2" s="28"/>
      <c r="R2" s="28"/>
    </row>
    <row r="3" spans="1:23" s="9" customFormat="1" ht="207.6" customHeight="1" thickBot="1" x14ac:dyDescent="0.35">
      <c r="A3" s="35"/>
      <c r="B3" s="36"/>
      <c r="C3" s="29" t="s">
        <v>133</v>
      </c>
      <c r="D3" s="30"/>
      <c r="E3" s="30"/>
      <c r="F3" s="30"/>
      <c r="G3" s="30"/>
      <c r="H3" s="30"/>
      <c r="I3" s="30"/>
      <c r="J3" s="30"/>
      <c r="K3" s="30"/>
      <c r="L3" s="30"/>
      <c r="M3" s="30"/>
      <c r="N3" s="30"/>
      <c r="O3" s="30"/>
      <c r="P3" s="30"/>
      <c r="Q3" s="30"/>
      <c r="R3" s="31"/>
      <c r="S3" s="11"/>
      <c r="T3" s="11"/>
      <c r="U3" s="12"/>
      <c r="V3" s="12"/>
      <c r="W3" s="12"/>
    </row>
    <row r="4" spans="1:23" x14ac:dyDescent="0.3">
      <c r="A4" s="45"/>
      <c r="B4" s="46"/>
      <c r="C4" s="46"/>
      <c r="D4" s="46"/>
      <c r="E4" s="46"/>
      <c r="F4" s="46"/>
      <c r="G4" s="46"/>
      <c r="H4" s="46"/>
      <c r="I4" s="46"/>
      <c r="J4" s="46"/>
      <c r="K4" s="46"/>
      <c r="L4" s="46"/>
      <c r="M4" s="46"/>
      <c r="N4" s="46"/>
      <c r="O4" s="46"/>
      <c r="P4" s="46"/>
      <c r="Q4" s="46"/>
      <c r="R4" s="47"/>
    </row>
    <row r="5" spans="1:23" x14ac:dyDescent="0.3">
      <c r="A5" s="37" t="s">
        <v>3</v>
      </c>
      <c r="B5" s="38"/>
      <c r="C5" s="38"/>
      <c r="D5" s="38"/>
      <c r="E5" s="38"/>
      <c r="F5" s="38"/>
      <c r="G5" s="38"/>
      <c r="H5" s="38"/>
      <c r="I5" s="38"/>
      <c r="J5" s="38"/>
      <c r="K5" s="38"/>
      <c r="L5" s="38"/>
      <c r="M5" s="38"/>
      <c r="N5" s="38"/>
      <c r="O5" s="38"/>
      <c r="P5" s="38"/>
      <c r="Q5" s="38"/>
      <c r="R5" s="39"/>
    </row>
    <row r="6" spans="1:23" ht="21.75" customHeight="1" x14ac:dyDescent="0.3">
      <c r="A6" s="26"/>
      <c r="B6" s="27"/>
      <c r="C6" s="40"/>
      <c r="D6" s="41"/>
      <c r="E6" s="41"/>
      <c r="F6" s="41"/>
      <c r="G6" s="41"/>
      <c r="H6" s="41"/>
      <c r="I6" s="41"/>
      <c r="J6" s="41"/>
      <c r="K6" s="41"/>
      <c r="L6" s="42"/>
      <c r="M6" s="13"/>
      <c r="N6" s="14"/>
      <c r="O6" s="43"/>
      <c r="P6" s="43"/>
      <c r="Q6" s="44"/>
      <c r="R6" s="44"/>
    </row>
    <row r="7" spans="1:23" ht="59.25" customHeight="1" x14ac:dyDescent="0.3">
      <c r="A7" s="26"/>
      <c r="B7" s="27"/>
      <c r="C7" s="15" t="s">
        <v>116</v>
      </c>
      <c r="D7" s="15" t="s">
        <v>115</v>
      </c>
      <c r="E7" s="15" t="s">
        <v>120</v>
      </c>
      <c r="F7" s="15" t="s">
        <v>121</v>
      </c>
      <c r="G7" s="15" t="s">
        <v>122</v>
      </c>
      <c r="H7" s="15" t="s">
        <v>123</v>
      </c>
      <c r="I7" s="15" t="s">
        <v>124</v>
      </c>
      <c r="J7" s="15" t="s">
        <v>119</v>
      </c>
      <c r="K7" s="15" t="s">
        <v>4</v>
      </c>
      <c r="L7" s="15" t="s">
        <v>12</v>
      </c>
      <c r="M7" s="15" t="s">
        <v>11</v>
      </c>
      <c r="N7" s="15" t="s">
        <v>5</v>
      </c>
      <c r="O7" s="15" t="s">
        <v>6</v>
      </c>
      <c r="P7" s="15" t="s">
        <v>7</v>
      </c>
      <c r="Q7" s="15" t="s">
        <v>10</v>
      </c>
      <c r="R7" s="15" t="s">
        <v>9</v>
      </c>
    </row>
    <row r="8" spans="1:23" ht="15" customHeight="1" x14ac:dyDescent="0.3">
      <c r="A8" s="26"/>
      <c r="B8" s="27"/>
      <c r="C8" s="25"/>
      <c r="D8" s="2"/>
      <c r="E8" s="2"/>
      <c r="F8" s="2"/>
      <c r="G8" s="2"/>
      <c r="H8" s="2"/>
      <c r="I8" s="2"/>
      <c r="J8" s="2"/>
      <c r="K8" s="2"/>
      <c r="L8" s="48" t="str">
        <f>IF(K8="","",IF(D8="Atrium – First 40 feet in height",J8*0.03*K8,IF(D8="Atrium – Above 40 feet in height",J8*0.02*K8,VLOOKUP(D8,'[1]LPD Data'!$A$2:$B$139,2,FALSE))))</f>
        <v/>
      </c>
      <c r="M8" s="16" t="str">
        <f>IF(L8="","",K8*L8)</f>
        <v/>
      </c>
      <c r="N8" s="2"/>
      <c r="O8" s="2"/>
      <c r="P8" s="2"/>
      <c r="Q8" s="16" t="str">
        <f>IF(P8="","",O8*P8)</f>
        <v/>
      </c>
      <c r="R8" s="16" t="str">
        <f>IF(Q8="","",Q8/K8)</f>
        <v/>
      </c>
    </row>
    <row r="9" spans="1:23" x14ac:dyDescent="0.3">
      <c r="A9" s="26"/>
      <c r="B9" s="27"/>
      <c r="C9" s="3"/>
      <c r="D9" s="2"/>
      <c r="E9" s="2"/>
      <c r="F9" s="2"/>
      <c r="G9" s="2"/>
      <c r="H9" s="2"/>
      <c r="I9" s="2"/>
      <c r="J9" s="2"/>
      <c r="K9" s="2"/>
      <c r="L9" s="48" t="str">
        <f>IF(K9="","",IF(D9="Atrium – First 40 feet in height",J9*0.03*K9,IF(D9="Atrium – Above 40 feet in height",J9*0.02*K9,VLOOKUP(D9,'[1]LPD Data'!$A$2:$B$139,2,FALSE))))</f>
        <v/>
      </c>
      <c r="M9" s="16" t="str">
        <f t="shared" ref="M9:M18" si="0">IF(L9="","",K9*L9)</f>
        <v/>
      </c>
      <c r="N9" s="2"/>
      <c r="O9" s="2"/>
      <c r="P9" s="2"/>
      <c r="Q9" s="16" t="str">
        <f t="shared" ref="Q9:Q26" si="1">IF(P9="","",O9*P9)</f>
        <v/>
      </c>
      <c r="R9" s="16" t="str">
        <f t="shared" ref="R9:R26" si="2">IF(Q9="","",Q9/K9)</f>
        <v/>
      </c>
    </row>
    <row r="10" spans="1:23" x14ac:dyDescent="0.3">
      <c r="A10" s="26"/>
      <c r="B10" s="27"/>
      <c r="C10" s="2"/>
      <c r="D10" s="2"/>
      <c r="E10" s="2"/>
      <c r="F10" s="2"/>
      <c r="G10" s="2"/>
      <c r="H10" s="2"/>
      <c r="I10" s="2"/>
      <c r="J10" s="2"/>
      <c r="K10" s="2"/>
      <c r="L10" s="48" t="str">
        <f>IF(K10="","",IF(D10="Atrium – First 40 feet in height",J10*0.03*K10,IF(D10="Atrium – Above 40 feet in height",J10*0.02*K10,VLOOKUP(D10,'[1]LPD Data'!$A$2:$B$139,2,FALSE))))</f>
        <v/>
      </c>
      <c r="M10" s="16" t="str">
        <f t="shared" si="0"/>
        <v/>
      </c>
      <c r="N10" s="2"/>
      <c r="O10" s="2"/>
      <c r="P10" s="2"/>
      <c r="Q10" s="16" t="str">
        <f t="shared" si="1"/>
        <v/>
      </c>
      <c r="R10" s="16" t="str">
        <f t="shared" si="2"/>
        <v/>
      </c>
    </row>
    <row r="11" spans="1:23" x14ac:dyDescent="0.3">
      <c r="A11" s="26"/>
      <c r="B11" s="27"/>
      <c r="C11" s="2"/>
      <c r="D11" s="2"/>
      <c r="E11" s="2"/>
      <c r="F11" s="2"/>
      <c r="G11" s="2"/>
      <c r="H11" s="2"/>
      <c r="I11" s="2"/>
      <c r="J11" s="2"/>
      <c r="K11" s="2"/>
      <c r="L11" s="48" t="str">
        <f>IF(K11="","",IF(D11="Atrium – First 40 feet in height",J11*0.03*K11,IF(D11="Atrium – Above 40 feet in height",J11*0.02*K11,VLOOKUP(D11,'[1]LPD Data'!$A$2:$B$139,2,FALSE))))</f>
        <v/>
      </c>
      <c r="M11" s="16" t="str">
        <f t="shared" si="0"/>
        <v/>
      </c>
      <c r="N11" s="2"/>
      <c r="O11" s="2"/>
      <c r="P11" s="2"/>
      <c r="Q11" s="16" t="str">
        <f t="shared" si="1"/>
        <v/>
      </c>
      <c r="R11" s="16" t="str">
        <f t="shared" si="2"/>
        <v/>
      </c>
    </row>
    <row r="12" spans="1:23" x14ac:dyDescent="0.3">
      <c r="A12" s="26"/>
      <c r="B12" s="27"/>
      <c r="C12" s="2"/>
      <c r="D12" s="2"/>
      <c r="E12" s="2"/>
      <c r="F12" s="2"/>
      <c r="G12" s="2"/>
      <c r="H12" s="2"/>
      <c r="I12" s="2"/>
      <c r="J12" s="2"/>
      <c r="K12" s="2"/>
      <c r="L12" s="48" t="str">
        <f>IF(K12="","",IF(D12="Atrium – First 40 feet in height",J12*0.03*K12,IF(D12="Atrium – Above 40 feet in height",J12*0.02*K12,VLOOKUP(D12,'[1]LPD Data'!$A$2:$B$139,2,FALSE))))</f>
        <v/>
      </c>
      <c r="M12" s="16" t="str">
        <f t="shared" si="0"/>
        <v/>
      </c>
      <c r="N12" s="2"/>
      <c r="O12" s="2"/>
      <c r="P12" s="2"/>
      <c r="Q12" s="16" t="str">
        <f t="shared" si="1"/>
        <v/>
      </c>
      <c r="R12" s="16" t="str">
        <f t="shared" si="2"/>
        <v/>
      </c>
    </row>
    <row r="13" spans="1:23" x14ac:dyDescent="0.3">
      <c r="A13" s="26"/>
      <c r="B13" s="27"/>
      <c r="C13" s="2"/>
      <c r="D13" s="2"/>
      <c r="E13" s="2"/>
      <c r="F13" s="2"/>
      <c r="G13" s="2"/>
      <c r="H13" s="2"/>
      <c r="I13" s="2"/>
      <c r="J13" s="2"/>
      <c r="K13" s="2"/>
      <c r="L13" s="48" t="str">
        <f>IF(K13="","",IF(D13="Atrium – First 40 feet in height",J13*0.03*K13,IF(D13="Atrium – Above 40 feet in height",J13*0.02*K13,VLOOKUP(D13,'[1]LPD Data'!$A$2:$B$139,2,FALSE))))</f>
        <v/>
      </c>
      <c r="M13" s="16" t="str">
        <f t="shared" si="0"/>
        <v/>
      </c>
      <c r="N13" s="2"/>
      <c r="O13" s="2"/>
      <c r="P13" s="2"/>
      <c r="Q13" s="16" t="str">
        <f t="shared" si="1"/>
        <v/>
      </c>
      <c r="R13" s="16" t="str">
        <f t="shared" si="2"/>
        <v/>
      </c>
    </row>
    <row r="14" spans="1:23" x14ac:dyDescent="0.3">
      <c r="A14" s="26"/>
      <c r="B14" s="27"/>
      <c r="C14" s="2"/>
      <c r="D14" s="2"/>
      <c r="E14" s="2"/>
      <c r="F14" s="2"/>
      <c r="G14" s="2"/>
      <c r="H14" s="2"/>
      <c r="I14" s="2"/>
      <c r="J14" s="2"/>
      <c r="K14" s="2"/>
      <c r="L14" s="48" t="str">
        <f>IF(K14="","",IF(D14="Atrium – First 40 feet in height",J14*0.03*K14,IF(D14="Atrium – Above 40 feet in height",J14*0.02*K14,VLOOKUP(D14,'[1]LPD Data'!$A$2:$B$139,2,FALSE))))</f>
        <v/>
      </c>
      <c r="M14" s="16" t="str">
        <f t="shared" si="0"/>
        <v/>
      </c>
      <c r="N14" s="2"/>
      <c r="O14" s="2"/>
      <c r="P14" s="2"/>
      <c r="Q14" s="16" t="str">
        <f t="shared" si="1"/>
        <v/>
      </c>
      <c r="R14" s="16" t="str">
        <f t="shared" si="2"/>
        <v/>
      </c>
    </row>
    <row r="15" spans="1:23" x14ac:dyDescent="0.3">
      <c r="A15" s="26"/>
      <c r="B15" s="27"/>
      <c r="C15" s="2"/>
      <c r="D15" s="2"/>
      <c r="E15" s="2"/>
      <c r="F15" s="2"/>
      <c r="G15" s="2"/>
      <c r="H15" s="2"/>
      <c r="I15" s="2"/>
      <c r="J15" s="2"/>
      <c r="K15" s="2"/>
      <c r="L15" s="48" t="str">
        <f>IF(K15="","",IF(D15="Atrium – First 40 feet in height",J15*0.03*K15,IF(D15="Atrium – Above 40 feet in height",J15*0.02*K15,VLOOKUP(D15,'[1]LPD Data'!$A$2:$B$139,2,FALSE))))</f>
        <v/>
      </c>
      <c r="M15" s="16" t="str">
        <f t="shared" si="0"/>
        <v/>
      </c>
      <c r="N15" s="2"/>
      <c r="O15" s="2"/>
      <c r="P15" s="2"/>
      <c r="Q15" s="16" t="str">
        <f t="shared" si="1"/>
        <v/>
      </c>
      <c r="R15" s="16" t="str">
        <f t="shared" si="2"/>
        <v/>
      </c>
    </row>
    <row r="16" spans="1:23" x14ac:dyDescent="0.3">
      <c r="A16" s="26"/>
      <c r="B16" s="27"/>
      <c r="C16" s="2"/>
      <c r="D16" s="2"/>
      <c r="E16" s="2"/>
      <c r="F16" s="2"/>
      <c r="G16" s="2"/>
      <c r="H16" s="2"/>
      <c r="I16" s="2"/>
      <c r="J16" s="2"/>
      <c r="K16" s="2"/>
      <c r="L16" s="48" t="str">
        <f>IF(K16="","",IF(D16="Atrium – First 40 feet in height",J16*0.03*K16,IF(D16="Atrium – Above 40 feet in height",J16*0.02*K16,VLOOKUP(D16,'[1]LPD Data'!$A$2:$B$139,2,FALSE))))</f>
        <v/>
      </c>
      <c r="M16" s="16" t="str">
        <f t="shared" si="0"/>
        <v/>
      </c>
      <c r="N16" s="2"/>
      <c r="O16" s="2"/>
      <c r="P16" s="2"/>
      <c r="Q16" s="16" t="str">
        <f t="shared" si="1"/>
        <v/>
      </c>
      <c r="R16" s="16" t="str">
        <f t="shared" si="2"/>
        <v/>
      </c>
    </row>
    <row r="17" spans="1:18" x14ac:dyDescent="0.3">
      <c r="A17" s="26"/>
      <c r="B17" s="27"/>
      <c r="C17" s="2"/>
      <c r="D17" s="2"/>
      <c r="E17" s="2"/>
      <c r="F17" s="2"/>
      <c r="G17" s="2"/>
      <c r="H17" s="2"/>
      <c r="I17" s="2"/>
      <c r="J17" s="2"/>
      <c r="K17" s="2"/>
      <c r="L17" s="48" t="str">
        <f>IF(K17="","",IF(D17="Atrium – First 40 feet in height",J17*0.03*K17,IF(D17="Atrium – Above 40 feet in height",J17*0.02*K17,VLOOKUP(D17,'[1]LPD Data'!$A$2:$B$139,2,FALSE))))</f>
        <v/>
      </c>
      <c r="M17" s="16" t="str">
        <f t="shared" si="0"/>
        <v/>
      </c>
      <c r="N17" s="2"/>
      <c r="O17" s="2"/>
      <c r="P17" s="2"/>
      <c r="Q17" s="16" t="str">
        <f t="shared" si="1"/>
        <v/>
      </c>
      <c r="R17" s="16" t="str">
        <f t="shared" si="2"/>
        <v/>
      </c>
    </row>
    <row r="18" spans="1:18" x14ac:dyDescent="0.3">
      <c r="A18" s="26"/>
      <c r="B18" s="27"/>
      <c r="C18" s="2"/>
      <c r="D18" s="2"/>
      <c r="E18" s="2"/>
      <c r="F18" s="2"/>
      <c r="G18" s="2"/>
      <c r="H18" s="2"/>
      <c r="I18" s="2"/>
      <c r="J18" s="2"/>
      <c r="K18" s="2"/>
      <c r="L18" s="48" t="str">
        <f>IF(K18="","",IF(D18="Atrium – First 40 feet in height",J18*0.03*K18,IF(D18="Atrium – Above 40 feet in height",J18*0.02*K18,VLOOKUP(D18,'[1]LPD Data'!$A$2:$B$139,2,FALSE))))</f>
        <v/>
      </c>
      <c r="M18" s="16" t="str">
        <f t="shared" si="0"/>
        <v/>
      </c>
      <c r="N18" s="2"/>
      <c r="O18" s="2"/>
      <c r="P18" s="2"/>
      <c r="Q18" s="16" t="str">
        <f t="shared" si="1"/>
        <v/>
      </c>
      <c r="R18" s="16" t="str">
        <f t="shared" si="2"/>
        <v/>
      </c>
    </row>
    <row r="19" spans="1:18" x14ac:dyDescent="0.3">
      <c r="A19" s="26"/>
      <c r="B19" s="27"/>
      <c r="C19" s="2"/>
      <c r="D19" s="2"/>
      <c r="E19" s="2"/>
      <c r="F19" s="2"/>
      <c r="G19" s="2"/>
      <c r="H19" s="2"/>
      <c r="I19" s="2"/>
      <c r="J19" s="2"/>
      <c r="K19" s="2"/>
      <c r="L19" s="48" t="str">
        <f>IF(K19="","",IF(D19="Atrium – First 40 feet in height",J19*0.03*K19,IF(D19="Atrium – Above 40 feet in height",J19*0.02*K19,VLOOKUP(D19,'[1]LPD Data'!$A$2:$B$139,2,FALSE))))</f>
        <v/>
      </c>
      <c r="M19" s="16" t="str">
        <f>IF(L19="","",K19*L19)</f>
        <v/>
      </c>
      <c r="N19" s="2"/>
      <c r="O19" s="2"/>
      <c r="P19" s="2"/>
      <c r="Q19" s="16" t="str">
        <f t="shared" si="1"/>
        <v/>
      </c>
      <c r="R19" s="16" t="str">
        <f t="shared" si="2"/>
        <v/>
      </c>
    </row>
    <row r="20" spans="1:18" x14ac:dyDescent="0.3">
      <c r="A20" s="26"/>
      <c r="B20" s="27"/>
      <c r="C20" s="2"/>
      <c r="D20" s="2"/>
      <c r="E20" s="2"/>
      <c r="F20" s="2"/>
      <c r="G20" s="2"/>
      <c r="H20" s="2"/>
      <c r="I20" s="2"/>
      <c r="J20" s="2"/>
      <c r="K20" s="2"/>
      <c r="L20" s="48" t="str">
        <f>IF(K20="","",IF(D20="Atrium – First 40 feet in height",J20*0.03*K20,IF(D20="Atrium – Above 40 feet in height",J20*0.02*K20,VLOOKUP(D20,'[1]LPD Data'!$A$2:$B$139,2,FALSE))))</f>
        <v/>
      </c>
      <c r="M20" s="16" t="str">
        <f t="shared" ref="M20:M26" si="3">IF(L20="","",K20*L20)</f>
        <v/>
      </c>
      <c r="N20" s="2"/>
      <c r="O20" s="2"/>
      <c r="P20" s="2"/>
      <c r="Q20" s="16" t="str">
        <f t="shared" si="1"/>
        <v/>
      </c>
      <c r="R20" s="16" t="str">
        <f t="shared" si="2"/>
        <v/>
      </c>
    </row>
    <row r="21" spans="1:18" x14ac:dyDescent="0.3">
      <c r="A21" s="26"/>
      <c r="B21" s="27"/>
      <c r="C21" s="2"/>
      <c r="D21" s="2"/>
      <c r="E21" s="2"/>
      <c r="F21" s="2"/>
      <c r="G21" s="2"/>
      <c r="H21" s="2"/>
      <c r="I21" s="2"/>
      <c r="J21" s="2"/>
      <c r="K21" s="2"/>
      <c r="L21" s="48" t="str">
        <f>IF(K21="","",IF(D21="Atrium – First 40 feet in height",J21*0.03*K21,IF(D21="Atrium – Above 40 feet in height",J21*0.02*K21,VLOOKUP(D21,'[1]LPD Data'!$A$2:$B$139,2,FALSE))))</f>
        <v/>
      </c>
      <c r="M21" s="16" t="str">
        <f t="shared" si="3"/>
        <v/>
      </c>
      <c r="N21" s="2"/>
      <c r="O21" s="2"/>
      <c r="P21" s="2"/>
      <c r="Q21" s="16" t="str">
        <f t="shared" si="1"/>
        <v/>
      </c>
      <c r="R21" s="16" t="str">
        <f t="shared" si="2"/>
        <v/>
      </c>
    </row>
    <row r="22" spans="1:18" x14ac:dyDescent="0.3">
      <c r="A22" s="26"/>
      <c r="B22" s="27"/>
      <c r="C22" s="2"/>
      <c r="D22" s="2"/>
      <c r="E22" s="2"/>
      <c r="F22" s="2"/>
      <c r="G22" s="2"/>
      <c r="H22" s="2"/>
      <c r="I22" s="2"/>
      <c r="J22" s="2"/>
      <c r="K22" s="2"/>
      <c r="L22" s="48" t="str">
        <f>IF(K22="","",IF(D22="Atrium – First 40 feet in height",J22*0.03*K22,IF(D22="Atrium – Above 40 feet in height",J22*0.02*K22,VLOOKUP(D22,'[1]LPD Data'!$A$2:$B$139,2,FALSE))))</f>
        <v/>
      </c>
      <c r="M22" s="16" t="str">
        <f t="shared" si="3"/>
        <v/>
      </c>
      <c r="N22" s="2"/>
      <c r="O22" s="2"/>
      <c r="P22" s="2"/>
      <c r="Q22" s="16" t="str">
        <f t="shared" si="1"/>
        <v/>
      </c>
      <c r="R22" s="16" t="str">
        <f t="shared" si="2"/>
        <v/>
      </c>
    </row>
    <row r="23" spans="1:18" x14ac:dyDescent="0.3">
      <c r="A23" s="26"/>
      <c r="B23" s="27"/>
      <c r="C23" s="1"/>
      <c r="D23" s="2"/>
      <c r="E23" s="2"/>
      <c r="F23" s="2"/>
      <c r="G23" s="2"/>
      <c r="H23" s="2"/>
      <c r="I23" s="2"/>
      <c r="J23" s="2"/>
      <c r="K23" s="2"/>
      <c r="L23" s="48" t="str">
        <f>IF(K23="","",IF(D23="Atrium – First 40 feet in height",J23*0.03*K23,IF(D23="Atrium – Above 40 feet in height",J23*0.02*K23,VLOOKUP(D23,'[1]LPD Data'!$A$2:$B$139,2,FALSE))))</f>
        <v/>
      </c>
      <c r="M23" s="16" t="str">
        <f t="shared" si="3"/>
        <v/>
      </c>
      <c r="N23" s="2"/>
      <c r="O23" s="2"/>
      <c r="P23" s="2"/>
      <c r="Q23" s="16" t="str">
        <f t="shared" si="1"/>
        <v/>
      </c>
      <c r="R23" s="16" t="str">
        <f t="shared" si="2"/>
        <v/>
      </c>
    </row>
    <row r="24" spans="1:18" x14ac:dyDescent="0.3">
      <c r="A24" s="26"/>
      <c r="B24" s="27"/>
      <c r="C24" s="4"/>
      <c r="D24" s="5"/>
      <c r="E24" s="5"/>
      <c r="F24" s="5"/>
      <c r="G24" s="5"/>
      <c r="H24" s="5"/>
      <c r="I24" s="5"/>
      <c r="J24" s="5"/>
      <c r="K24" s="5"/>
      <c r="L24" s="48" t="str">
        <f>IF(K24="","",IF(D24="Atrium – First 40 feet in height",J24*0.03*K24,IF(D24="Atrium – Above 40 feet in height",J24*0.02*K24,VLOOKUP(D24,'[1]LPD Data'!$A$2:$B$139,2,FALSE))))</f>
        <v/>
      </c>
      <c r="M24" s="16" t="str">
        <f t="shared" si="3"/>
        <v/>
      </c>
      <c r="N24" s="5"/>
      <c r="O24" s="5"/>
      <c r="P24" s="5"/>
      <c r="Q24" s="16" t="str">
        <f t="shared" si="1"/>
        <v/>
      </c>
      <c r="R24" s="16" t="str">
        <f t="shared" si="2"/>
        <v/>
      </c>
    </row>
    <row r="25" spans="1:18" x14ac:dyDescent="0.3">
      <c r="A25" s="26"/>
      <c r="B25" s="27"/>
      <c r="C25" s="4"/>
      <c r="D25" s="5"/>
      <c r="E25" s="5"/>
      <c r="F25" s="5"/>
      <c r="G25" s="5"/>
      <c r="H25" s="5"/>
      <c r="I25" s="5"/>
      <c r="J25" s="5"/>
      <c r="K25" s="5"/>
      <c r="L25" s="48" t="str">
        <f>IF(K25="","",IF(D25="Atrium – First 40 feet in height",J25*0.03*K25,IF(D25="Atrium – Above 40 feet in height",J25*0.02*K25,VLOOKUP(D25,'[1]LPD Data'!$A$2:$B$139,2,FALSE))))</f>
        <v/>
      </c>
      <c r="M25" s="16" t="str">
        <f t="shared" si="3"/>
        <v/>
      </c>
      <c r="N25" s="5"/>
      <c r="O25" s="5"/>
      <c r="P25" s="5"/>
      <c r="Q25" s="16" t="str">
        <f t="shared" si="1"/>
        <v/>
      </c>
      <c r="R25" s="16" t="str">
        <f t="shared" si="2"/>
        <v/>
      </c>
    </row>
    <row r="26" spans="1:18" ht="15" thickBot="1" x14ac:dyDescent="0.35">
      <c r="A26" s="26"/>
      <c r="B26" s="27"/>
      <c r="C26" s="6" t="s">
        <v>8</v>
      </c>
      <c r="D26" s="5"/>
      <c r="E26" s="5"/>
      <c r="F26" s="5"/>
      <c r="G26" s="5"/>
      <c r="H26" s="5"/>
      <c r="I26" s="5"/>
      <c r="J26" s="5"/>
      <c r="K26" s="5"/>
      <c r="L26" s="16" t="str">
        <f>IF(K26="","",IF(D26="Atrium – First 40 feet in height",J26*0.03*K26,IF(D26="Atrium – Above 40 feet in height",J26*0.02*K26,VLOOKUP(D26,'LPD Data'!A20:B157,2,FALSE))))</f>
        <v/>
      </c>
      <c r="M26" s="16" t="str">
        <f t="shared" si="3"/>
        <v/>
      </c>
      <c r="N26" s="5"/>
      <c r="O26" s="5"/>
      <c r="P26" s="5"/>
      <c r="Q26" s="16" t="str">
        <f t="shared" si="1"/>
        <v/>
      </c>
      <c r="R26" s="16" t="str">
        <f t="shared" si="2"/>
        <v/>
      </c>
    </row>
    <row r="27" spans="1:18" s="17" customFormat="1" ht="16.2" thickBot="1" x14ac:dyDescent="0.35">
      <c r="C27" s="18" t="s">
        <v>13</v>
      </c>
      <c r="D27" s="19"/>
      <c r="E27" s="19"/>
      <c r="F27" s="19"/>
      <c r="G27" s="19"/>
      <c r="H27" s="19"/>
      <c r="I27" s="19"/>
      <c r="J27" s="19"/>
      <c r="K27" s="19"/>
      <c r="L27" s="19"/>
      <c r="M27" s="20">
        <f>SUM(M8:M26)</f>
        <v>0</v>
      </c>
      <c r="N27" s="19"/>
      <c r="O27" s="19"/>
      <c r="P27" s="19"/>
      <c r="Q27" s="21">
        <f>SUM(Q8:Q26)</f>
        <v>0</v>
      </c>
      <c r="R27" s="16"/>
    </row>
    <row r="28" spans="1:18" ht="34.5" customHeight="1" thickBot="1" x14ac:dyDescent="0.35">
      <c r="Q28" s="22" t="str">
        <f>IF(Q27=0,"",IF(Q27="","",IF(Q27&gt;M27,"FAIL","PASS")))</f>
        <v/>
      </c>
      <c r="R28" s="23"/>
    </row>
    <row r="29" spans="1:18" x14ac:dyDescent="0.3">
      <c r="Q29" s="24"/>
      <c r="R29" s="24"/>
    </row>
    <row r="30" spans="1:18" x14ac:dyDescent="0.3">
      <c r="Q30" s="24"/>
      <c r="R30" s="24"/>
    </row>
    <row r="31" spans="1:18" x14ac:dyDescent="0.3">
      <c r="Q31" s="24"/>
      <c r="R31" s="24"/>
    </row>
    <row r="32" spans="1:18" x14ac:dyDescent="0.3">
      <c r="Q32" s="24"/>
      <c r="R32" s="24"/>
    </row>
  </sheetData>
  <mergeCells count="11">
    <mergeCell ref="A5:R5"/>
    <mergeCell ref="C6:L6"/>
    <mergeCell ref="O6:P6"/>
    <mergeCell ref="Q6:R6"/>
    <mergeCell ref="A4:R4"/>
    <mergeCell ref="Q2:R2"/>
    <mergeCell ref="C3:R3"/>
    <mergeCell ref="A1:K1"/>
    <mergeCell ref="P1:R1"/>
    <mergeCell ref="A2:B2"/>
    <mergeCell ref="A3:B3"/>
  </mergeCells>
  <pageMargins left="0.7" right="0.7" top="0.75" bottom="0.75" header="0.3" footer="0.3"/>
  <pageSetup scale="46" fitToHeight="0" orientation="landscape" r:id="rId1"/>
  <headerFooter differentFirst="1">
    <oddFooter>&amp;CCommercial Prescriptive Measrues Checklist                        Page &amp;P of &amp;N</oddFooter>
  </headerFooter>
  <drawing r:id="rId2"/>
  <legacyDrawing r:id="rId3"/>
  <oleObjects>
    <mc:AlternateContent xmlns:mc="http://schemas.openxmlformats.org/markup-compatibility/2006">
      <mc:Choice Requires="x14">
        <oleObject progId="MSPhotoEd.3" shapeId="4098" r:id="rId4">
          <objectPr defaultSize="0" autoPict="0" r:id="rId5">
            <anchor moveWithCells="1" sizeWithCells="1">
              <from>
                <xdr:col>16</xdr:col>
                <xdr:colOff>45720</xdr:colOff>
                <xdr:row>0</xdr:row>
                <xdr:rowOff>0</xdr:rowOff>
              </from>
              <to>
                <xdr:col>16</xdr:col>
                <xdr:colOff>899160</xdr:colOff>
                <xdr:row>0</xdr:row>
                <xdr:rowOff>822960</xdr:rowOff>
              </to>
            </anchor>
          </objectPr>
        </oleObject>
      </mc:Choice>
      <mc:Fallback>
        <oleObject progId="MSPhotoEd.3" shapeId="4098" r:id="rId4"/>
      </mc:Fallback>
    </mc:AlternateContent>
  </oleObjects>
  <extLst>
    <ext xmlns:x14="http://schemas.microsoft.com/office/spreadsheetml/2009/9/main" uri="{CCE6A557-97BC-4b89-ADB6-D9C93CAAB3DF}">
      <x14:dataValidations xmlns:xm="http://schemas.microsoft.com/office/excel/2006/main" count="6">
        <x14:dataValidation type="list" allowBlank="1" showInputMessage="1" showErrorMessage="1" xr:uid="{183C52E7-4403-40BB-9595-0FB177647B44}">
          <x14:formula1>
            <xm:f>'LPD Data'!$A$2:$A$139</xm:f>
          </x14:formula1>
          <xm:sqref>D8:D25</xm:sqref>
        </x14:dataValidation>
        <x14:dataValidation type="list" allowBlank="1" showInputMessage="1" showErrorMessage="1" xr:uid="{65682272-568B-4627-9E10-AEDC68F70AB7}">
          <x14:formula1>
            <xm:f>'Controls Lists'!$A$1:$A$3</xm:f>
          </x14:formula1>
          <xm:sqref>E8:E26</xm:sqref>
        </x14:dataValidation>
        <x14:dataValidation type="list" allowBlank="1" showInputMessage="1" showErrorMessage="1" xr:uid="{2A4B20E6-C340-4EF7-A2E6-E83ABB813DB1}">
          <x14:formula1>
            <xm:f>'Controls Lists'!$A$5:$A$7</xm:f>
          </x14:formula1>
          <xm:sqref>F8:F26</xm:sqref>
        </x14:dataValidation>
        <x14:dataValidation type="list" allowBlank="1" showInputMessage="1" showErrorMessage="1" xr:uid="{B817C424-8CD8-46C1-A920-8C74EAA9BAEB}">
          <x14:formula1>
            <xm:f>'Controls Lists'!$A$9:$A$10</xm:f>
          </x14:formula1>
          <xm:sqref>G8:G26</xm:sqref>
        </x14:dataValidation>
        <x14:dataValidation type="list" allowBlank="1" showInputMessage="1" showErrorMessage="1" xr:uid="{195216F8-06F2-4907-B86B-A046EEF77791}">
          <x14:formula1>
            <xm:f>'Controls Lists'!$A$12:$A$13</xm:f>
          </x14:formula1>
          <xm:sqref>H8:H26</xm:sqref>
        </x14:dataValidation>
        <x14:dataValidation type="list" allowBlank="1" showInputMessage="1" showErrorMessage="1" xr:uid="{4DADBE20-8738-46A7-8824-BD9872B273D6}">
          <x14:formula1>
            <xm:f>'Controls Lists'!$A$15:$A$16</xm:f>
          </x14:formula1>
          <xm:sqref>I8:I26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F9A2-7FC9-4134-A2B9-9CB2601C14CA}">
  <dimension ref="A1:A16"/>
  <sheetViews>
    <sheetView topLeftCell="A4" workbookViewId="0">
      <selection activeCell="D15" sqref="D15"/>
    </sheetView>
  </sheetViews>
  <sheetFormatPr defaultRowHeight="14.4" x14ac:dyDescent="0.3"/>
  <sheetData>
    <row r="1" spans="1:1" x14ac:dyDescent="0.3">
      <c r="A1" t="s">
        <v>125</v>
      </c>
    </row>
    <row r="2" spans="1:1" x14ac:dyDescent="0.3">
      <c r="A2" t="s">
        <v>126</v>
      </c>
    </row>
    <row r="3" spans="1:1" x14ac:dyDescent="0.3">
      <c r="A3" t="s">
        <v>127</v>
      </c>
    </row>
    <row r="5" spans="1:1" x14ac:dyDescent="0.3">
      <c r="A5" t="s">
        <v>128</v>
      </c>
    </row>
    <row r="6" spans="1:1" x14ac:dyDescent="0.3">
      <c r="A6" t="s">
        <v>129</v>
      </c>
    </row>
    <row r="7" spans="1:1" x14ac:dyDescent="0.3">
      <c r="A7" t="s">
        <v>130</v>
      </c>
    </row>
    <row r="9" spans="1:1" x14ac:dyDescent="0.3">
      <c r="A9" t="s">
        <v>131</v>
      </c>
    </row>
    <row r="10" spans="1:1" x14ac:dyDescent="0.3">
      <c r="A10" t="s">
        <v>130</v>
      </c>
    </row>
    <row r="12" spans="1:1" x14ac:dyDescent="0.3">
      <c r="A12" t="s">
        <v>132</v>
      </c>
    </row>
    <row r="13" spans="1:1" x14ac:dyDescent="0.3">
      <c r="A13" t="s">
        <v>130</v>
      </c>
    </row>
    <row r="15" spans="1:1" x14ac:dyDescent="0.3">
      <c r="A15" t="s">
        <v>132</v>
      </c>
    </row>
    <row r="16" spans="1:1" x14ac:dyDescent="0.3">
      <c r="A16"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F5719-8404-4AAA-A41D-EC8F2EEF8C09}">
  <dimension ref="A1:B139"/>
  <sheetViews>
    <sheetView topLeftCell="A2" workbookViewId="0">
      <selection activeCell="B21" sqref="B21"/>
    </sheetView>
  </sheetViews>
  <sheetFormatPr defaultRowHeight="14.4" x14ac:dyDescent="0.3"/>
  <cols>
    <col min="1" max="1" width="65.88671875" bestFit="1" customWidth="1"/>
  </cols>
  <sheetData>
    <row r="1" spans="1:2" x14ac:dyDescent="0.3">
      <c r="A1" t="s">
        <v>113</v>
      </c>
      <c r="B1" t="s">
        <v>114</v>
      </c>
    </row>
    <row r="2" spans="1:2" x14ac:dyDescent="0.3">
      <c r="A2" t="s">
        <v>118</v>
      </c>
      <c r="B2" t="s">
        <v>14</v>
      </c>
    </row>
    <row r="3" spans="1:2" x14ac:dyDescent="0.3">
      <c r="A3" t="s">
        <v>117</v>
      </c>
      <c r="B3" t="s">
        <v>15</v>
      </c>
    </row>
    <row r="4" spans="1:2" x14ac:dyDescent="0.3">
      <c r="A4" t="s">
        <v>16</v>
      </c>
      <c r="B4">
        <v>0.63</v>
      </c>
    </row>
    <row r="5" spans="1:2" x14ac:dyDescent="0.3">
      <c r="A5" t="s">
        <v>17</v>
      </c>
      <c r="B5">
        <v>2.4300000000000002</v>
      </c>
    </row>
    <row r="6" spans="1:2" x14ac:dyDescent="0.3">
      <c r="A6" t="s">
        <v>18</v>
      </c>
      <c r="B6">
        <v>1.1399999999999999</v>
      </c>
    </row>
    <row r="7" spans="1:2" x14ac:dyDescent="0.3">
      <c r="A7" t="s">
        <v>19</v>
      </c>
      <c r="B7">
        <v>1.05</v>
      </c>
    </row>
    <row r="8" spans="1:2" x14ac:dyDescent="0.3">
      <c r="A8" t="s">
        <v>20</v>
      </c>
      <c r="B8">
        <v>1.1100000000000001</v>
      </c>
    </row>
    <row r="9" spans="1:2" x14ac:dyDescent="0.3">
      <c r="A9" t="s">
        <v>21</v>
      </c>
      <c r="B9">
        <v>0.56000000000000005</v>
      </c>
    </row>
    <row r="10" spans="1:2" x14ac:dyDescent="0.3">
      <c r="A10" t="s">
        <v>22</v>
      </c>
      <c r="B10">
        <v>0.96299999999999997</v>
      </c>
    </row>
    <row r="11" spans="1:2" x14ac:dyDescent="0.3">
      <c r="A11" t="s">
        <v>23</v>
      </c>
      <c r="B11">
        <v>0.80100000000000005</v>
      </c>
    </row>
    <row r="12" spans="1:2" x14ac:dyDescent="0.3">
      <c r="A12" t="s">
        <v>24</v>
      </c>
      <c r="B12">
        <v>0.61</v>
      </c>
    </row>
    <row r="13" spans="1:2" x14ac:dyDescent="0.3">
      <c r="A13" t="s">
        <v>25</v>
      </c>
      <c r="B13">
        <v>0.42</v>
      </c>
    </row>
    <row r="14" spans="1:2" x14ac:dyDescent="0.3">
      <c r="A14" t="s">
        <v>26</v>
      </c>
      <c r="B14">
        <v>1.2</v>
      </c>
    </row>
    <row r="15" spans="1:2" x14ac:dyDescent="0.3">
      <c r="A15" t="s">
        <v>27</v>
      </c>
      <c r="B15">
        <v>1.3</v>
      </c>
    </row>
    <row r="16" spans="1:2" x14ac:dyDescent="0.3">
      <c r="A16" t="s">
        <v>28</v>
      </c>
      <c r="B16">
        <v>1.7</v>
      </c>
    </row>
    <row r="17" spans="1:2" x14ac:dyDescent="0.3">
      <c r="A17" t="s">
        <v>29</v>
      </c>
      <c r="B17">
        <v>0.9</v>
      </c>
    </row>
    <row r="18" spans="1:2" x14ac:dyDescent="0.3">
      <c r="A18" t="s">
        <v>30</v>
      </c>
      <c r="B18">
        <v>2</v>
      </c>
    </row>
    <row r="19" spans="1:2" x14ac:dyDescent="0.3">
      <c r="A19" t="s">
        <v>31</v>
      </c>
      <c r="B19">
        <v>0.56000000000000005</v>
      </c>
    </row>
    <row r="20" spans="1:2" x14ac:dyDescent="0.3">
      <c r="A20" t="s">
        <v>32</v>
      </c>
      <c r="B20">
        <v>0.75</v>
      </c>
    </row>
    <row r="21" spans="1:2" x14ac:dyDescent="0.3">
      <c r="A21" t="s">
        <v>33</v>
      </c>
      <c r="B21">
        <v>0.62</v>
      </c>
    </row>
    <row r="22" spans="1:2" x14ac:dyDescent="0.3">
      <c r="A22" t="s">
        <v>34</v>
      </c>
      <c r="B22">
        <v>1.05</v>
      </c>
    </row>
    <row r="23" spans="1:2" x14ac:dyDescent="0.3">
      <c r="A23" t="s">
        <v>35</v>
      </c>
      <c r="B23">
        <v>0.93</v>
      </c>
    </row>
    <row r="24" spans="1:2" x14ac:dyDescent="0.3">
      <c r="A24" t="s">
        <v>36</v>
      </c>
      <c r="B24">
        <v>0.98</v>
      </c>
    </row>
    <row r="25" spans="1:2" x14ac:dyDescent="0.3">
      <c r="A25" t="s">
        <v>37</v>
      </c>
      <c r="B25">
        <v>1.37</v>
      </c>
    </row>
    <row r="26" spans="1:2" x14ac:dyDescent="0.3">
      <c r="A26" t="s">
        <v>38</v>
      </c>
      <c r="B26">
        <v>0.69</v>
      </c>
    </row>
    <row r="27" spans="1:2" x14ac:dyDescent="0.3">
      <c r="A27" t="s">
        <v>39</v>
      </c>
      <c r="B27">
        <v>0.63</v>
      </c>
    </row>
    <row r="28" spans="1:2" x14ac:dyDescent="0.3">
      <c r="A28" t="s">
        <v>40</v>
      </c>
      <c r="B28">
        <v>1.59</v>
      </c>
    </row>
    <row r="29" spans="1:2" x14ac:dyDescent="0.3">
      <c r="A29" t="s">
        <v>41</v>
      </c>
      <c r="B29">
        <v>1.46</v>
      </c>
    </row>
    <row r="30" spans="1:2" x14ac:dyDescent="0.3">
      <c r="A30" t="s">
        <v>42</v>
      </c>
      <c r="B30">
        <v>0.81</v>
      </c>
    </row>
    <row r="31" spans="1:2" x14ac:dyDescent="0.3">
      <c r="A31" t="s">
        <v>43</v>
      </c>
      <c r="B31">
        <v>1.05</v>
      </c>
    </row>
    <row r="32" spans="1:2" x14ac:dyDescent="0.3">
      <c r="A32" t="s">
        <v>44</v>
      </c>
      <c r="B32">
        <v>0.28000000000000003</v>
      </c>
    </row>
    <row r="33" spans="1:2" x14ac:dyDescent="0.3">
      <c r="A33" t="s">
        <v>45</v>
      </c>
      <c r="B33">
        <v>1.3</v>
      </c>
    </row>
    <row r="34" spans="1:2" x14ac:dyDescent="0.3">
      <c r="A34" t="s">
        <v>46</v>
      </c>
      <c r="B34">
        <v>0.96</v>
      </c>
    </row>
    <row r="35" spans="1:2" x14ac:dyDescent="0.3">
      <c r="A35" t="s">
        <v>47</v>
      </c>
      <c r="B35">
        <v>0.7</v>
      </c>
    </row>
    <row r="36" spans="1:2" x14ac:dyDescent="0.3">
      <c r="A36" t="s">
        <v>48</v>
      </c>
      <c r="B36">
        <v>1</v>
      </c>
    </row>
    <row r="37" spans="1:2" x14ac:dyDescent="0.3">
      <c r="A37" t="s">
        <v>49</v>
      </c>
      <c r="B37">
        <v>0.38</v>
      </c>
    </row>
    <row r="38" spans="1:2" x14ac:dyDescent="0.3">
      <c r="A38" t="s">
        <v>50</v>
      </c>
      <c r="B38">
        <v>0.61</v>
      </c>
    </row>
    <row r="39" spans="1:2" x14ac:dyDescent="0.3">
      <c r="A39" t="s">
        <v>51</v>
      </c>
      <c r="B39">
        <v>0.55000000000000004</v>
      </c>
    </row>
    <row r="40" spans="1:2" x14ac:dyDescent="0.3">
      <c r="A40" t="s">
        <v>52</v>
      </c>
      <c r="B40">
        <v>1.2</v>
      </c>
    </row>
    <row r="41" spans="1:2" x14ac:dyDescent="0.3">
      <c r="A41" t="s">
        <v>53</v>
      </c>
      <c r="B41">
        <v>1</v>
      </c>
    </row>
    <row r="42" spans="1:2" x14ac:dyDescent="0.3">
      <c r="A42" t="s">
        <v>54</v>
      </c>
      <c r="B42">
        <v>1.41</v>
      </c>
    </row>
    <row r="43" spans="1:2" x14ac:dyDescent="0.3">
      <c r="A43" t="s">
        <v>55</v>
      </c>
      <c r="B43">
        <v>2.7</v>
      </c>
    </row>
    <row r="44" spans="1:2" x14ac:dyDescent="0.3">
      <c r="A44" t="s">
        <v>56</v>
      </c>
      <c r="B44">
        <v>0.78</v>
      </c>
    </row>
    <row r="45" spans="1:2" x14ac:dyDescent="0.3">
      <c r="A45" t="s">
        <v>57</v>
      </c>
      <c r="B45">
        <v>0.67</v>
      </c>
    </row>
    <row r="46" spans="1:2" x14ac:dyDescent="0.3">
      <c r="A46" t="s">
        <v>58</v>
      </c>
      <c r="B46">
        <v>0.75</v>
      </c>
    </row>
    <row r="47" spans="1:2" x14ac:dyDescent="0.3">
      <c r="A47" t="s">
        <v>59</v>
      </c>
      <c r="B47">
        <v>0.64</v>
      </c>
    </row>
    <row r="48" spans="1:2" x14ac:dyDescent="0.3">
      <c r="A48" t="s">
        <v>60</v>
      </c>
      <c r="B48">
        <v>0.77</v>
      </c>
    </row>
    <row r="49" spans="1:2" x14ac:dyDescent="0.3">
      <c r="A49" t="s">
        <v>61</v>
      </c>
      <c r="B49">
        <v>0.56000000000000005</v>
      </c>
    </row>
    <row r="50" spans="1:2" x14ac:dyDescent="0.3">
      <c r="A50" t="s">
        <v>62</v>
      </c>
      <c r="B50">
        <v>1.2</v>
      </c>
    </row>
    <row r="51" spans="1:2" x14ac:dyDescent="0.3">
      <c r="A51" t="s">
        <v>63</v>
      </c>
      <c r="B51">
        <v>1.3</v>
      </c>
    </row>
    <row r="52" spans="1:2" x14ac:dyDescent="0.3">
      <c r="A52" t="s">
        <v>64</v>
      </c>
      <c r="B52">
        <v>2.2000000000000002</v>
      </c>
    </row>
    <row r="53" spans="1:2" x14ac:dyDescent="0.3">
      <c r="A53" t="s">
        <v>65</v>
      </c>
      <c r="B53">
        <v>1.1499999999999999</v>
      </c>
    </row>
    <row r="54" spans="1:2" x14ac:dyDescent="0.3">
      <c r="A54" t="s">
        <v>66</v>
      </c>
      <c r="B54">
        <v>0.8</v>
      </c>
    </row>
    <row r="55" spans="1:2" x14ac:dyDescent="0.3">
      <c r="A55" t="s">
        <v>67</v>
      </c>
      <c r="B55">
        <v>0.56999999999999995</v>
      </c>
    </row>
    <row r="56" spans="1:2" x14ac:dyDescent="0.3">
      <c r="A56" t="s">
        <v>68</v>
      </c>
      <c r="B56">
        <v>0.59</v>
      </c>
    </row>
    <row r="57" spans="1:2" x14ac:dyDescent="0.3">
      <c r="A57" t="s">
        <v>69</v>
      </c>
      <c r="B57">
        <v>0.91</v>
      </c>
    </row>
    <row r="58" spans="1:2" x14ac:dyDescent="0.3">
      <c r="A58" t="s">
        <v>70</v>
      </c>
      <c r="B58">
        <v>1.06</v>
      </c>
    </row>
    <row r="59" spans="1:2" x14ac:dyDescent="0.3">
      <c r="A59" t="s">
        <v>71</v>
      </c>
      <c r="B59">
        <v>0.59</v>
      </c>
    </row>
    <row r="60" spans="1:2" x14ac:dyDescent="0.3">
      <c r="A60" t="s">
        <v>72</v>
      </c>
      <c r="B60">
        <v>0.91</v>
      </c>
    </row>
    <row r="61" spans="1:2" x14ac:dyDescent="0.3">
      <c r="A61" t="s">
        <v>73</v>
      </c>
      <c r="B61">
        <v>1.62</v>
      </c>
    </row>
    <row r="62" spans="1:2" x14ac:dyDescent="0.3">
      <c r="A62" t="s">
        <v>74</v>
      </c>
      <c r="B62">
        <v>1.1000000000000001</v>
      </c>
    </row>
    <row r="63" spans="1:2" x14ac:dyDescent="0.3">
      <c r="A63" t="s">
        <v>75</v>
      </c>
      <c r="B63">
        <v>1.06</v>
      </c>
    </row>
    <row r="64" spans="1:2" x14ac:dyDescent="0.3">
      <c r="A64" t="s">
        <v>76</v>
      </c>
      <c r="B64">
        <v>0.4</v>
      </c>
    </row>
    <row r="65" spans="1:2" x14ac:dyDescent="0.3">
      <c r="A65" t="s">
        <v>77</v>
      </c>
      <c r="B65">
        <v>1.29</v>
      </c>
    </row>
    <row r="66" spans="1:2" x14ac:dyDescent="0.3">
      <c r="A66" t="s">
        <v>78</v>
      </c>
      <c r="B66">
        <v>0.74</v>
      </c>
    </row>
    <row r="67" spans="1:2" x14ac:dyDescent="0.3">
      <c r="A67" t="s">
        <v>79</v>
      </c>
      <c r="B67">
        <v>1.05</v>
      </c>
    </row>
    <row r="68" spans="1:2" x14ac:dyDescent="0.3">
      <c r="A68" t="s">
        <v>80</v>
      </c>
      <c r="B68">
        <v>1.05</v>
      </c>
    </row>
    <row r="69" spans="1:2" x14ac:dyDescent="0.3">
      <c r="A69" t="s">
        <v>81</v>
      </c>
      <c r="B69">
        <v>1.01</v>
      </c>
    </row>
    <row r="70" spans="1:2" x14ac:dyDescent="0.3">
      <c r="A70" t="s">
        <v>82</v>
      </c>
      <c r="B70">
        <v>1.05</v>
      </c>
    </row>
    <row r="71" spans="1:2" x14ac:dyDescent="0.3">
      <c r="A71" t="s">
        <v>83</v>
      </c>
      <c r="B71">
        <v>1.02</v>
      </c>
    </row>
    <row r="72" spans="1:2" x14ac:dyDescent="0.3">
      <c r="A72" t="s">
        <v>89</v>
      </c>
      <c r="B72">
        <v>0.19</v>
      </c>
    </row>
    <row r="73" spans="1:2" x14ac:dyDescent="0.3">
      <c r="A73" t="s">
        <v>40</v>
      </c>
      <c r="B73">
        <v>1.59</v>
      </c>
    </row>
    <row r="74" spans="1:2" x14ac:dyDescent="0.3">
      <c r="A74" t="s">
        <v>41</v>
      </c>
      <c r="B74">
        <v>1.46</v>
      </c>
    </row>
    <row r="75" spans="1:2" x14ac:dyDescent="0.3">
      <c r="A75" t="s">
        <v>42</v>
      </c>
      <c r="B75">
        <v>0.81</v>
      </c>
    </row>
    <row r="76" spans="1:2" x14ac:dyDescent="0.3">
      <c r="A76" t="s">
        <v>43</v>
      </c>
      <c r="B76">
        <v>1.05</v>
      </c>
    </row>
    <row r="77" spans="1:2" x14ac:dyDescent="0.3">
      <c r="A77" t="s">
        <v>44</v>
      </c>
      <c r="B77">
        <v>0.28000000000000003</v>
      </c>
    </row>
    <row r="78" spans="1:2" x14ac:dyDescent="0.3">
      <c r="A78" t="s">
        <v>45</v>
      </c>
      <c r="B78">
        <v>1.3</v>
      </c>
    </row>
    <row r="79" spans="1:2" x14ac:dyDescent="0.3">
      <c r="A79" t="s">
        <v>46</v>
      </c>
      <c r="B79">
        <v>0.96</v>
      </c>
    </row>
    <row r="80" spans="1:2" x14ac:dyDescent="0.3">
      <c r="A80" t="s">
        <v>47</v>
      </c>
      <c r="B80">
        <v>0.7</v>
      </c>
    </row>
    <row r="81" spans="1:2" x14ac:dyDescent="0.3">
      <c r="A81" t="s">
        <v>48</v>
      </c>
      <c r="B81">
        <v>1</v>
      </c>
    </row>
    <row r="82" spans="1:2" x14ac:dyDescent="0.3">
      <c r="A82" t="s">
        <v>112</v>
      </c>
      <c r="B82">
        <v>0.38</v>
      </c>
    </row>
    <row r="83" spans="1:2" x14ac:dyDescent="0.3">
      <c r="A83" t="s">
        <v>50</v>
      </c>
      <c r="B83">
        <v>0.61</v>
      </c>
    </row>
    <row r="84" spans="1:2" x14ac:dyDescent="0.3">
      <c r="A84" t="s">
        <v>51</v>
      </c>
      <c r="B84">
        <v>0.55000000000000004</v>
      </c>
    </row>
    <row r="85" spans="1:2" x14ac:dyDescent="0.3">
      <c r="A85" t="s">
        <v>52</v>
      </c>
      <c r="B85">
        <v>1.2</v>
      </c>
    </row>
    <row r="86" spans="1:2" x14ac:dyDescent="0.3">
      <c r="A86" t="s">
        <v>53</v>
      </c>
      <c r="B86">
        <v>1</v>
      </c>
    </row>
    <row r="87" spans="1:2" x14ac:dyDescent="0.3">
      <c r="A87" t="s">
        <v>54</v>
      </c>
      <c r="B87">
        <v>1.41</v>
      </c>
    </row>
    <row r="88" spans="1:2" x14ac:dyDescent="0.3">
      <c r="A88" t="s">
        <v>55</v>
      </c>
      <c r="B88">
        <v>2.7</v>
      </c>
    </row>
    <row r="89" spans="1:2" x14ac:dyDescent="0.3">
      <c r="A89" t="s">
        <v>56</v>
      </c>
      <c r="B89">
        <v>0.78</v>
      </c>
    </row>
    <row r="90" spans="1:2" x14ac:dyDescent="0.3">
      <c r="A90" t="s">
        <v>57</v>
      </c>
      <c r="B90">
        <v>0.67</v>
      </c>
    </row>
    <row r="91" spans="1:2" x14ac:dyDescent="0.3">
      <c r="A91" t="s">
        <v>58</v>
      </c>
      <c r="B91">
        <v>0.75</v>
      </c>
    </row>
    <row r="92" spans="1:2" x14ac:dyDescent="0.3">
      <c r="A92" t="s">
        <v>59</v>
      </c>
      <c r="B92">
        <v>0.64</v>
      </c>
    </row>
    <row r="93" spans="1:2" x14ac:dyDescent="0.3">
      <c r="A93" t="s">
        <v>60</v>
      </c>
      <c r="B93">
        <v>0.77</v>
      </c>
    </row>
    <row r="94" spans="1:2" x14ac:dyDescent="0.3">
      <c r="A94" t="s">
        <v>61</v>
      </c>
      <c r="B94">
        <v>0.56000000000000005</v>
      </c>
    </row>
    <row r="95" spans="1:2" x14ac:dyDescent="0.3">
      <c r="A95" t="s">
        <v>62</v>
      </c>
      <c r="B95">
        <v>1.2</v>
      </c>
    </row>
    <row r="96" spans="1:2" x14ac:dyDescent="0.3">
      <c r="A96" t="s">
        <v>63</v>
      </c>
      <c r="B96">
        <v>1.3</v>
      </c>
    </row>
    <row r="97" spans="1:2" x14ac:dyDescent="0.3">
      <c r="A97" t="s">
        <v>64</v>
      </c>
      <c r="B97">
        <v>2.2000000000000002</v>
      </c>
    </row>
    <row r="98" spans="1:2" x14ac:dyDescent="0.3">
      <c r="A98" t="s">
        <v>65</v>
      </c>
      <c r="B98">
        <v>1.1499999999999999</v>
      </c>
    </row>
    <row r="99" spans="1:2" x14ac:dyDescent="0.3">
      <c r="A99" t="s">
        <v>66</v>
      </c>
      <c r="B99">
        <v>0.8</v>
      </c>
    </row>
    <row r="100" spans="1:2" x14ac:dyDescent="0.3">
      <c r="A100" t="s">
        <v>67</v>
      </c>
      <c r="B100">
        <v>0.56999999999999995</v>
      </c>
    </row>
    <row r="101" spans="1:2" x14ac:dyDescent="0.3">
      <c r="A101" t="s">
        <v>84</v>
      </c>
      <c r="B101">
        <v>0.59</v>
      </c>
    </row>
    <row r="102" spans="1:2" x14ac:dyDescent="0.3">
      <c r="A102" t="s">
        <v>85</v>
      </c>
      <c r="B102">
        <v>0.91</v>
      </c>
    </row>
    <row r="103" spans="1:2" x14ac:dyDescent="0.3">
      <c r="A103" t="s">
        <v>86</v>
      </c>
      <c r="B103">
        <v>1.06</v>
      </c>
    </row>
    <row r="104" spans="1:2" x14ac:dyDescent="0.3">
      <c r="A104" t="s">
        <v>87</v>
      </c>
      <c r="B104">
        <v>0.59</v>
      </c>
    </row>
    <row r="105" spans="1:2" x14ac:dyDescent="0.3">
      <c r="A105" t="s">
        <v>88</v>
      </c>
      <c r="B105">
        <v>0.91</v>
      </c>
    </row>
    <row r="106" spans="1:2" x14ac:dyDescent="0.3">
      <c r="A106" t="s">
        <v>73</v>
      </c>
      <c r="B106">
        <v>1.62</v>
      </c>
    </row>
    <row r="107" spans="1:2" x14ac:dyDescent="0.3">
      <c r="A107" t="s">
        <v>74</v>
      </c>
      <c r="B107">
        <v>1.1000000000000001</v>
      </c>
    </row>
    <row r="108" spans="1:2" x14ac:dyDescent="0.3">
      <c r="A108" t="s">
        <v>75</v>
      </c>
      <c r="B108">
        <v>1.06</v>
      </c>
    </row>
    <row r="109" spans="1:2" x14ac:dyDescent="0.3">
      <c r="A109" t="s">
        <v>76</v>
      </c>
      <c r="B109">
        <v>0.4</v>
      </c>
    </row>
    <row r="110" spans="1:2" x14ac:dyDescent="0.3">
      <c r="A110" t="s">
        <v>77</v>
      </c>
      <c r="B110">
        <v>1.29</v>
      </c>
    </row>
    <row r="111" spans="1:2" x14ac:dyDescent="0.3">
      <c r="A111" t="s">
        <v>78</v>
      </c>
      <c r="B111">
        <v>0.74</v>
      </c>
    </row>
    <row r="112" spans="1:2" x14ac:dyDescent="0.3">
      <c r="A112" t="s">
        <v>79</v>
      </c>
      <c r="B112">
        <v>1.05</v>
      </c>
    </row>
    <row r="113" spans="1:2" x14ac:dyDescent="0.3">
      <c r="A113" t="s">
        <v>80</v>
      </c>
      <c r="B113">
        <v>1.05</v>
      </c>
    </row>
    <row r="114" spans="1:2" x14ac:dyDescent="0.3">
      <c r="A114" t="s">
        <v>81</v>
      </c>
      <c r="B114">
        <v>1.01</v>
      </c>
    </row>
    <row r="115" spans="1:2" x14ac:dyDescent="0.3">
      <c r="A115" t="s">
        <v>82</v>
      </c>
      <c r="B115">
        <v>1.05</v>
      </c>
    </row>
    <row r="116" spans="1:2" x14ac:dyDescent="0.3">
      <c r="A116" t="s">
        <v>83</v>
      </c>
      <c r="B116">
        <v>1.02</v>
      </c>
    </row>
    <row r="117" spans="1:2" x14ac:dyDescent="0.3">
      <c r="A117" t="s">
        <v>89</v>
      </c>
      <c r="B117">
        <v>0.19</v>
      </c>
    </row>
    <row r="118" spans="1:2" x14ac:dyDescent="0.3">
      <c r="A118" t="s">
        <v>90</v>
      </c>
      <c r="B118">
        <v>1.23</v>
      </c>
    </row>
    <row r="119" spans="1:2" x14ac:dyDescent="0.3">
      <c r="A119" t="s">
        <v>91</v>
      </c>
      <c r="B119">
        <v>0.82</v>
      </c>
    </row>
    <row r="120" spans="1:2" x14ac:dyDescent="0.3">
      <c r="A120" t="s">
        <v>92</v>
      </c>
      <c r="B120">
        <v>0.8</v>
      </c>
    </row>
    <row r="121" spans="1:2" x14ac:dyDescent="0.3">
      <c r="A121" t="s">
        <v>93</v>
      </c>
      <c r="B121">
        <v>0.22</v>
      </c>
    </row>
    <row r="122" spans="1:2" x14ac:dyDescent="0.3">
      <c r="A122" t="s">
        <v>94</v>
      </c>
      <c r="B122">
        <v>0.9</v>
      </c>
    </row>
    <row r="123" spans="1:2" x14ac:dyDescent="0.3">
      <c r="A123" t="s">
        <v>95</v>
      </c>
      <c r="B123">
        <v>0.6</v>
      </c>
    </row>
    <row r="124" spans="1:2" x14ac:dyDescent="0.3">
      <c r="A124" t="s">
        <v>96</v>
      </c>
      <c r="B124">
        <v>1.53</v>
      </c>
    </row>
    <row r="125" spans="1:2" x14ac:dyDescent="0.3">
      <c r="A125" t="s">
        <v>97</v>
      </c>
      <c r="B125">
        <v>1.53</v>
      </c>
    </row>
    <row r="126" spans="1:2" x14ac:dyDescent="0.3">
      <c r="A126" t="s">
        <v>98</v>
      </c>
      <c r="B126">
        <v>0.71</v>
      </c>
    </row>
    <row r="127" spans="1:2" x14ac:dyDescent="0.3">
      <c r="A127" t="s">
        <v>99</v>
      </c>
      <c r="B127">
        <v>1.1000000000000001</v>
      </c>
    </row>
    <row r="128" spans="1:2" x14ac:dyDescent="0.3">
      <c r="A128" t="s">
        <v>100</v>
      </c>
      <c r="B128">
        <v>1.44</v>
      </c>
    </row>
    <row r="129" spans="1:2" x14ac:dyDescent="0.3">
      <c r="A129" t="s">
        <v>101</v>
      </c>
      <c r="B129">
        <v>0.4</v>
      </c>
    </row>
    <row r="130" spans="1:2" x14ac:dyDescent="0.3">
      <c r="A130" t="s">
        <v>102</v>
      </c>
      <c r="B130">
        <v>0.7</v>
      </c>
    </row>
    <row r="131" spans="1:2" x14ac:dyDescent="0.3">
      <c r="A131" t="s">
        <v>103</v>
      </c>
      <c r="B131">
        <v>1.2</v>
      </c>
    </row>
    <row r="132" spans="1:2" x14ac:dyDescent="0.3">
      <c r="A132" t="s">
        <v>104</v>
      </c>
      <c r="B132">
        <v>1.9</v>
      </c>
    </row>
    <row r="133" spans="1:2" x14ac:dyDescent="0.3">
      <c r="A133" t="s">
        <v>105</v>
      </c>
      <c r="B133">
        <v>3</v>
      </c>
    </row>
    <row r="134" spans="1:2" x14ac:dyDescent="0.3">
      <c r="A134" t="s">
        <v>106</v>
      </c>
      <c r="B134">
        <v>2.7</v>
      </c>
    </row>
    <row r="135" spans="1:2" x14ac:dyDescent="0.3">
      <c r="A135" t="s">
        <v>107</v>
      </c>
      <c r="B135">
        <v>0.5</v>
      </c>
    </row>
    <row r="136" spans="1:2" x14ac:dyDescent="0.3">
      <c r="A136" t="s">
        <v>108</v>
      </c>
      <c r="B136">
        <v>0.32</v>
      </c>
    </row>
    <row r="137" spans="1:2" x14ac:dyDescent="0.3">
      <c r="A137" t="s">
        <v>109</v>
      </c>
      <c r="B137">
        <v>0.68</v>
      </c>
    </row>
    <row r="138" spans="1:2" x14ac:dyDescent="0.3">
      <c r="A138" t="s">
        <v>110</v>
      </c>
      <c r="B138">
        <v>0.95</v>
      </c>
    </row>
    <row r="139" spans="1:2" x14ac:dyDescent="0.3">
      <c r="A139" t="s">
        <v>111</v>
      </c>
      <c r="B139">
        <v>0.49</v>
      </c>
    </row>
  </sheetData>
  <sheetProtection algorithmName="SHA-512" hashValue="tbHFdZBmsP403dwZN8QyiEsKaGEbaXGSS6FvNmzcOBVv18IRh0z9cTRdNqkpIZ3QtSYvRAaSSlfumRo/dVQRXw==" saltValue="0xzFp8v3gk0T2aT6EugyD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0314EDECDC3E408AA8DC6E865F38F6" ma:contentTypeVersion="20" ma:contentTypeDescription="Create a new document." ma:contentTypeScope="" ma:versionID="ad14798a2074afe933b810775fd0233a">
  <xsd:schema xmlns:xsd="http://www.w3.org/2001/XMLSchema" xmlns:xs="http://www.w3.org/2001/XMLSchema" xmlns:p="http://schemas.microsoft.com/office/2006/metadata/properties" xmlns:ns2="1a00750f-d101-47d7-b42c-3755e39e899d" xmlns:ns3="6967e8fb-135a-4813-91f6-dfd143e5f1f5" xmlns:ns4="a185a935-ba3f-496a-b001-2f31da7152f8" xmlns:ns5="fa5a287d-e8d7-4515-878e-e2d26d40b308" targetNamespace="http://schemas.microsoft.com/office/2006/metadata/properties" ma:root="true" ma:fieldsID="05087a0c8aa3f51463fd1e3f4b161389" ns2:_="" ns3:_="" ns4:_="" ns5:_="">
    <xsd:import namespace="1a00750f-d101-47d7-b42c-3755e39e899d"/>
    <xsd:import namespace="6967e8fb-135a-4813-91f6-dfd143e5f1f5"/>
    <xsd:import namespace="a185a935-ba3f-496a-b001-2f31da7152f8"/>
    <xsd:import namespace="fa5a287d-e8d7-4515-878e-e2d26d40b3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00750f-d101-47d7-b42c-3755e39e8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67e8fb-135a-4813-91f6-dfd143e5f1f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85a935-ba3f-496a-b001-2f31da7152f8" elementFormDefault="qualified">
    <xsd:import namespace="http://schemas.microsoft.com/office/2006/documentManagement/types"/>
    <xsd:import namespace="http://schemas.microsoft.com/office/infopath/2007/PartnerControls"/>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132f65-3f16-4ed5-aad9-a4730df2f0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a5a287d-e8d7-4515-878e-e2d26d40b30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b848c5e-4a01-4470-aae2-b676f4557d41}" ma:internalName="TaxCatchAll" ma:showField="CatchAllData" ma:web="fa5a287d-e8d7-4515-878e-e2d26d40b3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967e8fb-135a-4813-91f6-dfd143e5f1f5">
      <UserInfo>
        <DisplayName>Whitco, Christin</DisplayName>
        <AccountId>30</AccountId>
        <AccountType/>
      </UserInfo>
    </SharedWithUsers>
    <TaxCatchAll xmlns="fa5a287d-e8d7-4515-878e-e2d26d40b308" xsi:nil="true"/>
    <lcf76f155ced4ddcb4097134ff3c332f xmlns="a185a935-ba3f-496a-b001-2f31da7152f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95260-92E5-4FA3-9DC9-1564382B2371}"/>
</file>

<file path=customXml/itemProps2.xml><?xml version="1.0" encoding="utf-8"?>
<ds:datastoreItem xmlns:ds="http://schemas.openxmlformats.org/officeDocument/2006/customXml" ds:itemID="{F0C009ED-32C6-4DAD-A2BC-8A2B11CDBD3C}">
  <ds:schemaRefs>
    <ds:schemaRef ds:uri="6967e8fb-135a-4813-91f6-dfd143e5f1f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a00750f-d101-47d7-b42c-3755e39e899d"/>
    <ds:schemaRef ds:uri="http://www.w3.org/XML/1998/namespace"/>
    <ds:schemaRef ds:uri="http://purl.org/dc/dcmitype/"/>
  </ds:schemaRefs>
</ds:datastoreItem>
</file>

<file path=customXml/itemProps3.xml><?xml version="1.0" encoding="utf-8"?>
<ds:datastoreItem xmlns:ds="http://schemas.openxmlformats.org/officeDocument/2006/customXml" ds:itemID="{8A4A6AF8-8F08-49E8-B525-65E0B4197A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Lighting Compliance</vt:lpstr>
      <vt:lpstr>Controls Lists</vt:lpstr>
      <vt:lpstr>LPD Data</vt:lpstr>
      <vt:lpstr>'Lighting Compliance'!Print_Titles</vt:lpstr>
    </vt:vector>
  </TitlesOfParts>
  <Company>United Technologies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Katie Gustafson</dc:creator>
  <cp:lastModifiedBy>Mattrey, Laurel</cp:lastModifiedBy>
  <cp:lastPrinted>2020-02-13T16:36:51Z</cp:lastPrinted>
  <dcterms:created xsi:type="dcterms:W3CDTF">2017-01-18T23:16:30Z</dcterms:created>
  <dcterms:modified xsi:type="dcterms:W3CDTF">2021-03-11T16:57:51Z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0x0101003F0314EDECDC3E408AA8DC6E865F38F6</vt:lpwstr>
  </property>
  <property fmtid="{D5CDD505-2E9C-101B-9397-08002B2CF9AE}" pid="3" name="GUID">
    <vt:lpwstr>152506d5-79f8-4a3b-9e2e-b57620e8dc8d</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